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⑧ 道北陸協HP\program\mosikomi\"/>
    </mc:Choice>
  </mc:AlternateContent>
  <xr:revisionPtr revIDLastSave="0" documentId="13_ncr:1_{07B2B7E0-78AC-4803-B994-56088EB39C7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力方法(改定)" sheetId="7" r:id="rId1"/>
    <sheet name="総括" sheetId="14" r:id="rId2"/>
    <sheet name="申込一覧" sheetId="8" r:id="rId3"/>
    <sheet name="男子種目" sheetId="9" state="hidden" r:id="rId4"/>
    <sheet name="女子種目" sheetId="10" state="hidden" r:id="rId5"/>
    <sheet name="種目コード" sheetId="6" state="hidden" r:id="rId6"/>
    <sheet name="各種コード" sheetId="4" state="hidden" r:id="rId7"/>
  </sheets>
  <definedNames>
    <definedName name="_xlnm._FilterDatabase" localSheetId="2" hidden="1">申込一覧!$AG$7:$AG$30</definedName>
    <definedName name="_xlnm.Print_Area" localSheetId="1">総括!$A$1:$J$44</definedName>
    <definedName name="_xlnm.Print_Area" localSheetId="0">'入力方法(改定)'!$A$1:$S$96</definedName>
    <definedName name="Z_E5A29513_AF19_4198_AFD1_5EC9C2566FB3_.wvu.Cols" localSheetId="2" hidden="1">申込一覧!$D:$D,申込一覧!$N:$N,申込一覧!#REF!,申込一覧!$S:$S,申込一覧!#REF!,申込一覧!#REF!,申込一覧!#REF!</definedName>
    <definedName name="Z_E5A29513_AF19_4198_AFD1_5EC9C2566FB3_.wvu.Cols" localSheetId="1" hidden="1">総括!$L:$O</definedName>
    <definedName name="Z_E5A29513_AF19_4198_AFD1_5EC9C2566FB3_.wvu.FilterData" localSheetId="2" hidden="1">申込一覧!$AG$7:$AG$30</definedName>
    <definedName name="Z_E5A29513_AF19_4198_AFD1_5EC9C2566FB3_.wvu.PrintArea" localSheetId="1" hidden="1">総括!$A$1:$J$44</definedName>
    <definedName name="Z_E5A29513_AF19_4198_AFD1_5EC9C2566FB3_.wvu.PrintArea" localSheetId="0" hidden="1">'入力方法(改定)'!$A$1:$U$96</definedName>
  </definedNames>
  <calcPr calcId="191029"/>
  <customWorkbookViews>
    <customWorkbookView name="旭川市教育委員会 - 個人用ビュー" guid="{E5A29513-AF19-4198-AFD1-5EC9C2566FB3}" mergeInterval="0" personalView="1" maximized="1" xWindow="1" yWindow="1" windowWidth="1362" windowHeight="5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4" l="1"/>
  <c r="B36" i="14" l="1"/>
  <c r="K8" i="8"/>
  <c r="Q6" i="8"/>
  <c r="K7" i="8" l="1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6" i="8"/>
  <c r="B6" i="8" l="1"/>
  <c r="AC105" i="8"/>
  <c r="AC104" i="8"/>
  <c r="AC103" i="8"/>
  <c r="AC102" i="8"/>
  <c r="AC101" i="8"/>
  <c r="AC100" i="8"/>
  <c r="AC99" i="8"/>
  <c r="AC98" i="8"/>
  <c r="AC97" i="8"/>
  <c r="AC96" i="8"/>
  <c r="AC95" i="8"/>
  <c r="AC94" i="8"/>
  <c r="AC93" i="8"/>
  <c r="AC92" i="8"/>
  <c r="AC91" i="8"/>
  <c r="AC90" i="8"/>
  <c r="AC89" i="8"/>
  <c r="AC88" i="8"/>
  <c r="AC87" i="8"/>
  <c r="AC86" i="8"/>
  <c r="AC85" i="8"/>
  <c r="AC84" i="8"/>
  <c r="AC83" i="8"/>
  <c r="AC82" i="8"/>
  <c r="AC81" i="8"/>
  <c r="AC80" i="8"/>
  <c r="AC79" i="8"/>
  <c r="AC78" i="8"/>
  <c r="AC77" i="8"/>
  <c r="AC76" i="8"/>
  <c r="AC75" i="8"/>
  <c r="AC74" i="8"/>
  <c r="AC73" i="8"/>
  <c r="AC72" i="8"/>
  <c r="AC71" i="8"/>
  <c r="AC70" i="8"/>
  <c r="AC69" i="8"/>
  <c r="AC68" i="8"/>
  <c r="AC67" i="8"/>
  <c r="AC66" i="8"/>
  <c r="AC65" i="8"/>
  <c r="AC64" i="8"/>
  <c r="AC63" i="8"/>
  <c r="AC62" i="8"/>
  <c r="AC61" i="8"/>
  <c r="AC60" i="8"/>
  <c r="AC59" i="8"/>
  <c r="AC58" i="8"/>
  <c r="AC57" i="8"/>
  <c r="AC56" i="8"/>
  <c r="AC55" i="8"/>
  <c r="AC54" i="8"/>
  <c r="AC53" i="8"/>
  <c r="AC52" i="8"/>
  <c r="AC51" i="8"/>
  <c r="AC50" i="8"/>
  <c r="AC49" i="8"/>
  <c r="AC48" i="8"/>
  <c r="AC47" i="8"/>
  <c r="AC46" i="8"/>
  <c r="AC45" i="8"/>
  <c r="AC44" i="8"/>
  <c r="AC43" i="8"/>
  <c r="AC42" i="8"/>
  <c r="AC41" i="8"/>
  <c r="AC40" i="8"/>
  <c r="AC39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8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Y94" i="8"/>
  <c r="Y95" i="8"/>
  <c r="Y96" i="8"/>
  <c r="Y97" i="8"/>
  <c r="Y98" i="8"/>
  <c r="Y99" i="8"/>
  <c r="Y100" i="8"/>
  <c r="Y101" i="8"/>
  <c r="Y102" i="8"/>
  <c r="Y103" i="8"/>
  <c r="Y104" i="8"/>
  <c r="Y105" i="8"/>
  <c r="Y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G28" i="14"/>
  <c r="G29" i="14"/>
  <c r="G32" i="14"/>
  <c r="G31" i="14"/>
  <c r="G30" i="14"/>
  <c r="G27" i="14"/>
  <c r="F40" i="14" l="1"/>
  <c r="D40" i="14"/>
  <c r="H30" i="14"/>
  <c r="H27" i="14"/>
  <c r="AM13" i="8"/>
  <c r="AM12" i="8"/>
  <c r="AI81" i="8"/>
  <c r="AI29" i="8"/>
  <c r="AM14" i="8"/>
  <c r="AI24" i="8"/>
  <c r="AI85" i="8"/>
  <c r="AI51" i="8"/>
  <c r="AI70" i="8"/>
  <c r="AI42" i="8"/>
  <c r="AI52" i="8"/>
  <c r="AI16" i="8"/>
  <c r="AM9" i="8"/>
  <c r="AM15" i="8"/>
  <c r="AI10" i="8"/>
  <c r="AM17" i="8"/>
  <c r="AI100" i="8"/>
  <c r="AI48" i="8"/>
  <c r="AI33" i="8"/>
  <c r="AI13" i="8"/>
  <c r="AI57" i="8"/>
  <c r="AI83" i="8"/>
  <c r="AI67" i="8"/>
  <c r="AI55" i="8"/>
  <c r="AI7" i="8"/>
  <c r="AI32" i="8"/>
  <c r="AI41" i="8"/>
  <c r="AI53" i="8"/>
  <c r="AI15" i="8"/>
  <c r="AI22" i="8"/>
  <c r="AI8" i="8"/>
  <c r="AI80" i="8"/>
  <c r="AI56" i="8"/>
  <c r="AI93" i="8"/>
  <c r="AI50" i="8"/>
  <c r="AI40" i="8"/>
  <c r="AI35" i="8"/>
  <c r="AI98" i="8"/>
  <c r="AI97" i="8"/>
  <c r="AI58" i="8"/>
  <c r="AI90" i="8"/>
  <c r="AI9" i="8"/>
  <c r="AI65" i="8"/>
  <c r="AI21" i="8"/>
  <c r="AI64" i="8"/>
  <c r="AI12" i="8"/>
  <c r="AI61" i="8"/>
  <c r="AI43" i="8"/>
  <c r="AI73" i="8"/>
  <c r="AI66" i="8"/>
  <c r="AI14" i="8"/>
  <c r="AI76" i="8"/>
  <c r="AI89" i="8"/>
  <c r="AI23" i="8"/>
  <c r="AI20" i="8"/>
  <c r="AI87" i="8"/>
  <c r="AI11" i="8"/>
  <c r="AM16" i="8"/>
  <c r="AI31" i="8"/>
  <c r="AI88" i="8"/>
  <c r="AI74" i="8"/>
  <c r="AM7" i="8"/>
  <c r="AI38" i="8"/>
  <c r="AI46" i="8"/>
  <c r="AI71" i="8"/>
  <c r="AI26" i="8"/>
  <c r="AI27" i="8"/>
  <c r="AI94" i="8"/>
  <c r="AM10" i="8"/>
  <c r="AI72" i="8"/>
  <c r="AI91" i="8"/>
  <c r="AI95" i="8"/>
  <c r="AI37" i="8"/>
  <c r="AI68" i="8"/>
  <c r="AI63" i="8"/>
  <c r="AI59" i="8"/>
  <c r="AI44" i="8"/>
  <c r="AI79" i="8"/>
  <c r="AI34" i="8"/>
  <c r="AI49" i="8"/>
  <c r="AI30" i="8"/>
  <c r="AI84" i="8"/>
  <c r="AI60" i="8"/>
  <c r="AI99" i="8"/>
  <c r="AI92" i="8"/>
  <c r="AI75" i="8"/>
  <c r="AI47" i="8"/>
  <c r="AM8" i="8"/>
  <c r="AI82" i="8"/>
  <c r="AI54" i="8"/>
  <c r="AI45" i="8"/>
  <c r="AI69" i="8"/>
  <c r="AI28" i="8"/>
  <c r="AI78" i="8"/>
  <c r="AI17" i="8"/>
  <c r="AI39" i="8"/>
  <c r="AI25" i="8"/>
  <c r="AI18" i="8"/>
  <c r="AI96" i="8"/>
  <c r="AI62" i="8"/>
  <c r="AM11" i="8"/>
  <c r="AI19" i="8"/>
  <c r="AI77" i="8"/>
  <c r="AI86" i="8"/>
  <c r="AI36" i="8"/>
  <c r="I27" i="14" l="1"/>
  <c r="B3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7" authorId="0" shapeId="0" xr:uid="{00000000-0006-0000-0100-000001000000}">
      <text>
        <r>
          <rPr>
            <sz val="9"/>
            <color indexed="81"/>
            <rFont val="ＭＳ 明朝"/>
            <family val="1"/>
            <charset val="128"/>
          </rPr>
          <t>青のセルに参加する人数を入力してください。</t>
        </r>
      </text>
    </comment>
  </commentList>
</comments>
</file>

<file path=xl/sharedStrings.xml><?xml version="1.0" encoding="utf-8"?>
<sst xmlns="http://schemas.openxmlformats.org/spreadsheetml/2006/main" count="983" uniqueCount="702">
  <si>
    <t>ﾌﾘｶﾞﾅ</t>
    <phoneticPr fontId="2"/>
  </si>
  <si>
    <t>女</t>
    <rPh sb="0" eb="1">
      <t>オンナ</t>
    </rPh>
    <phoneticPr fontId="2"/>
  </si>
  <si>
    <t>　　　　　　　　得点　　　　　5343点　→　5343</t>
    <rPh sb="8" eb="10">
      <t>トクテン</t>
    </rPh>
    <rPh sb="19" eb="20">
      <t>テン</t>
    </rPh>
    <phoneticPr fontId="9"/>
  </si>
  <si>
    <t>最初に申込必要事項シートに、必要事項を入力して下さい。</t>
    <rPh sb="0" eb="2">
      <t>サイショ</t>
    </rPh>
    <rPh sb="3" eb="4">
      <t>モウ</t>
    </rPh>
    <rPh sb="4" eb="5">
      <t>コ</t>
    </rPh>
    <rPh sb="5" eb="7">
      <t>ヒツヨウ</t>
    </rPh>
    <rPh sb="7" eb="9">
      <t>ジコウ</t>
    </rPh>
    <rPh sb="14" eb="16">
      <t>ヒツヨウ</t>
    </rPh>
    <rPh sb="16" eb="18">
      <t>ジコウ</t>
    </rPh>
    <rPh sb="19" eb="21">
      <t>ニュウリョク</t>
    </rPh>
    <rPh sb="23" eb="24">
      <t>クダ</t>
    </rPh>
    <phoneticPr fontId="2"/>
  </si>
  <si>
    <t>※ No</t>
    <phoneticPr fontId="2"/>
  </si>
  <si>
    <t>M50-55 11.34k(25#)</t>
    <phoneticPr fontId="2"/>
  </si>
  <si>
    <t>女子 M60-65 W35-45 9.08k(20#)</t>
    <phoneticPr fontId="2"/>
  </si>
  <si>
    <t>M70-75 W50-55 7.26k(16#)</t>
    <phoneticPr fontId="2"/>
  </si>
  <si>
    <t>M80+ W60+ 5.45k(12#)</t>
    <phoneticPr fontId="2"/>
  </si>
  <si>
    <t>【基本注意】</t>
    <rPh sb="1" eb="3">
      <t>キホン</t>
    </rPh>
    <rPh sb="3" eb="5">
      <t>チュウイ</t>
    </rPh>
    <phoneticPr fontId="2"/>
  </si>
  <si>
    <t>２．Microsoft® Excel を使用してデータを読み取りますので、下記の通り入力しない場合は、正しく読み取れなかったり表示されません。</t>
    <rPh sb="20" eb="22">
      <t>シヨウ</t>
    </rPh>
    <rPh sb="28" eb="29">
      <t>ヨ</t>
    </rPh>
    <rPh sb="30" eb="31">
      <t>ト</t>
    </rPh>
    <rPh sb="37" eb="39">
      <t>カキ</t>
    </rPh>
    <rPh sb="40" eb="41">
      <t>トオ</t>
    </rPh>
    <rPh sb="42" eb="44">
      <t>ニュウリョク</t>
    </rPh>
    <rPh sb="47" eb="49">
      <t>バアイ</t>
    </rPh>
    <rPh sb="51" eb="52">
      <t>タダ</t>
    </rPh>
    <rPh sb="54" eb="55">
      <t>ヨ</t>
    </rPh>
    <rPh sb="56" eb="57">
      <t>ト</t>
    </rPh>
    <rPh sb="63" eb="65">
      <t>ヒョウジ</t>
    </rPh>
    <phoneticPr fontId="9"/>
  </si>
  <si>
    <t>３．入力シートは「男子」「女子」それぞれ別シートです。</t>
    <rPh sb="2" eb="4">
      <t>ニュウリョク</t>
    </rPh>
    <rPh sb="9" eb="11">
      <t>ダンシ</t>
    </rPh>
    <rPh sb="13" eb="15">
      <t>ジョシ</t>
    </rPh>
    <rPh sb="20" eb="21">
      <t>ベツ</t>
    </rPh>
    <phoneticPr fontId="9"/>
  </si>
  <si>
    <t>１　記入例</t>
    <rPh sb="2" eb="4">
      <t>キニュウ</t>
    </rPh>
    <rPh sb="4" eb="5">
      <t>レイ</t>
    </rPh>
    <phoneticPr fontId="2"/>
  </si>
  <si>
    <t>２　入力上の注意</t>
    <rPh sb="2" eb="4">
      <t>ニュウリョク</t>
    </rPh>
    <rPh sb="4" eb="5">
      <t>ウエ</t>
    </rPh>
    <rPh sb="6" eb="8">
      <t>チュウイ</t>
    </rPh>
    <phoneticPr fontId="2"/>
  </si>
  <si>
    <t>５．シート名は、入力完了後も変更しないでください。</t>
    <rPh sb="5" eb="6">
      <t>メイ</t>
    </rPh>
    <rPh sb="8" eb="10">
      <t>ニュウリョク</t>
    </rPh>
    <rPh sb="10" eb="13">
      <t>カンリョウゴ</t>
    </rPh>
    <rPh sb="14" eb="16">
      <t>ヘンコウ</t>
    </rPh>
    <phoneticPr fontId="9"/>
  </si>
  <si>
    <t>６．入力シートセルの、行の挿入または削除はしないで下さい。</t>
    <rPh sb="2" eb="4">
      <t>ニュウリョク</t>
    </rPh>
    <rPh sb="11" eb="12">
      <t>ギョウ</t>
    </rPh>
    <rPh sb="13" eb="15">
      <t>ソウニュウ</t>
    </rPh>
    <rPh sb="18" eb="20">
      <t>サクジョ</t>
    </rPh>
    <rPh sb="25" eb="26">
      <t>クダ</t>
    </rPh>
    <phoneticPr fontId="9"/>
  </si>
  <si>
    <t>FTDT2</t>
  </si>
  <si>
    <t>FTDT3</t>
  </si>
  <si>
    <t>FTDT4</t>
  </si>
  <si>
    <t>FTHT1</t>
  </si>
  <si>
    <t>ハンマー投</t>
  </si>
  <si>
    <t>FTHT2</t>
  </si>
  <si>
    <t>FTHT3</t>
  </si>
  <si>
    <t>FTHT4</t>
  </si>
  <si>
    <t>FTHT5</t>
  </si>
  <si>
    <t>FTHT6</t>
  </si>
  <si>
    <t>FTJT1</t>
  </si>
  <si>
    <t>やり投</t>
  </si>
  <si>
    <t>FTJT2</t>
  </si>
  <si>
    <t>FTJT3</t>
  </si>
  <si>
    <t>FTJT4</t>
  </si>
  <si>
    <t>FTJT5</t>
  </si>
  <si>
    <t>FTJX0</t>
  </si>
  <si>
    <t>ジャベリックスロー</t>
  </si>
  <si>
    <t>FTWT1</t>
  </si>
  <si>
    <t>重錘投</t>
  </si>
  <si>
    <t>FTWT2</t>
  </si>
  <si>
    <t>FTWT3</t>
  </si>
  <si>
    <t>FTWT4</t>
  </si>
  <si>
    <t>FTWT5</t>
  </si>
  <si>
    <t>FTXT0</t>
  </si>
  <si>
    <t>ソフトボール投</t>
  </si>
  <si>
    <t>１号球</t>
  </si>
  <si>
    <t>M04M0</t>
  </si>
  <si>
    <t>四種競技</t>
  </si>
  <si>
    <t>男子(110H-SP-HJ-400)</t>
  </si>
  <si>
    <t>M04W0</t>
  </si>
  <si>
    <t>女子(100H-HJ-SP-200)</t>
  </si>
  <si>
    <t>M0701</t>
  </si>
  <si>
    <t>七種競技</t>
  </si>
  <si>
    <t>女子(100H-HJ-SP-200-LJ-JT-800)</t>
  </si>
  <si>
    <t>M0800</t>
  </si>
  <si>
    <t>八種競技</t>
  </si>
  <si>
    <t>高校男子(100-LJ-SP-400-110H-HJ-JT-1500)</t>
  </si>
  <si>
    <t>M1001</t>
  </si>
  <si>
    <t>十種競技</t>
  </si>
  <si>
    <t>男子(100-LJ-SP-HJ-400-110H-DT-PV-JT-1500)</t>
  </si>
  <si>
    <t>M10W1</t>
  </si>
  <si>
    <t>女子(100-DJ-PV-JT-400-100H-LJ-SP-HJ-1500)</t>
  </si>
  <si>
    <t>R0100</t>
  </si>
  <si>
    <t>1km</t>
  </si>
  <si>
    <t>R0150</t>
  </si>
  <si>
    <t>1.5km</t>
  </si>
  <si>
    <t>R0200</t>
  </si>
  <si>
    <t>2km</t>
  </si>
  <si>
    <t>R0300</t>
  </si>
  <si>
    <t>3km</t>
  </si>
  <si>
    <t>R0350</t>
  </si>
  <si>
    <t>3.5km</t>
  </si>
  <si>
    <t>R0500</t>
  </si>
  <si>
    <t>5km</t>
  </si>
  <si>
    <t>R1000</t>
  </si>
  <si>
    <t>10km</t>
  </si>
  <si>
    <t>R2000</t>
  </si>
  <si>
    <t>20km</t>
  </si>
  <si>
    <t>R2100</t>
  </si>
  <si>
    <t>ハーフマラソン</t>
  </si>
  <si>
    <t>R4210</t>
  </si>
  <si>
    <t>マラソン</t>
  </si>
  <si>
    <t>R9990</t>
  </si>
  <si>
    <t>100km</t>
  </si>
  <si>
    <t>コード</t>
    <phoneticPr fontId="2"/>
  </si>
  <si>
    <t>W40-45 (76.2:12-8-12:8set)</t>
    <phoneticPr fontId="2"/>
  </si>
  <si>
    <t>M70-75 W50-55 (76.2:12-7-19:8set)</t>
    <phoneticPr fontId="2"/>
  </si>
  <si>
    <t>M80+ W60+ (68.6:12-7-19:8set)</t>
    <phoneticPr fontId="2"/>
  </si>
  <si>
    <t>一般男子 (106.7:13.72-9.14-14.02)</t>
    <phoneticPr fontId="2"/>
  </si>
  <si>
    <t>M40-45 高校男子(ジュニア) (99.0:13.72-9.14-14.02)</t>
    <phoneticPr fontId="2"/>
  </si>
  <si>
    <t>中学男子 (91.4:13.72-9.14-14.02)</t>
    <phoneticPr fontId="2"/>
  </si>
  <si>
    <t>男子 (91.4:50-35-40)</t>
    <phoneticPr fontId="2"/>
  </si>
  <si>
    <t>女子 M60-65 W50-55 (76.2:50-35-40)</t>
    <phoneticPr fontId="2"/>
  </si>
  <si>
    <t>M70+ W60+ (68.6:50-35-40)</t>
    <phoneticPr fontId="2"/>
  </si>
  <si>
    <t>男子 M40-45(91.4:45-35-40)</t>
    <phoneticPr fontId="2"/>
  </si>
  <si>
    <t>M50-55 84.0:45-35-40</t>
    <phoneticPr fontId="2"/>
  </si>
  <si>
    <t>女子 W35 76.2:45-35-40</t>
    <phoneticPr fontId="2"/>
  </si>
  <si>
    <t>M60+ W35+ 76.2cm</t>
    <phoneticPr fontId="2"/>
  </si>
  <si>
    <t>M60+ 91.4cm</t>
    <phoneticPr fontId="2"/>
  </si>
  <si>
    <t>男子 M40-55 91.4cm</t>
    <phoneticPr fontId="2"/>
  </si>
  <si>
    <t>男子 M40-45 7.26k(16#)</t>
    <phoneticPr fontId="2"/>
  </si>
  <si>
    <t>高校男子(少年Ａ) 6.35k(14#)</t>
    <phoneticPr fontId="2"/>
  </si>
  <si>
    <t>高校男子(2006以降) M50-55 6k</t>
    <phoneticPr fontId="2"/>
  </si>
  <si>
    <t>高校男子(2005以前) 5.45k(12#)</t>
    <phoneticPr fontId="2"/>
  </si>
  <si>
    <t>男子ユース 中学男子 M60-65 5k</t>
    <phoneticPr fontId="2"/>
  </si>
  <si>
    <t>女子 中男旧 M70+ W35-45 4k</t>
    <phoneticPr fontId="2"/>
  </si>
  <si>
    <t>W50+ 3k</t>
    <phoneticPr fontId="2"/>
  </si>
  <si>
    <t>中学女子 2.72k(6#)</t>
    <phoneticPr fontId="2"/>
  </si>
  <si>
    <t>男子 M40-45 2.0k</t>
    <phoneticPr fontId="2"/>
  </si>
  <si>
    <t>高校男子(2005以前) 男子ユース M50-55 1.5k</t>
    <phoneticPr fontId="2"/>
  </si>
  <si>
    <t>女子 中学男女 M60+ W35-80 1.0k</t>
    <phoneticPr fontId="2"/>
  </si>
  <si>
    <t>高校男子(2006以降) 1.75k</t>
    <phoneticPr fontId="2"/>
  </si>
  <si>
    <t>高校男子(2005以前) 6.35k(14#)</t>
    <phoneticPr fontId="2"/>
  </si>
  <si>
    <t>男子ユース M60-65 5k</t>
    <phoneticPr fontId="2"/>
  </si>
  <si>
    <t>女子 M70+ W35-45 4k</t>
    <phoneticPr fontId="2"/>
  </si>
  <si>
    <t>男子 M40-45 800g</t>
    <phoneticPr fontId="2"/>
  </si>
  <si>
    <t>男子ユース M50-55 700g</t>
    <phoneticPr fontId="2"/>
  </si>
  <si>
    <t>女子 M60-65 W35-45 600g</t>
    <phoneticPr fontId="2"/>
  </si>
  <si>
    <t>M70-75 W50-55 500g</t>
    <phoneticPr fontId="2"/>
  </si>
  <si>
    <t>M80+ W60+ 400g</t>
    <phoneticPr fontId="2"/>
  </si>
  <si>
    <t>男子 M40-45 15.88k(35#)</t>
    <phoneticPr fontId="2"/>
  </si>
  <si>
    <t>連番</t>
  </si>
  <si>
    <t>性別</t>
  </si>
  <si>
    <t>氏名</t>
  </si>
  <si>
    <t>所属</t>
  </si>
  <si>
    <t>学年</t>
    <rPh sb="0" eb="2">
      <t>ガクネン</t>
    </rPh>
    <phoneticPr fontId="2"/>
  </si>
  <si>
    <t>1000m</t>
  </si>
  <si>
    <t>A1500</t>
  </si>
  <si>
    <t>1500m</t>
  </si>
  <si>
    <t>3000m</t>
  </si>
  <si>
    <t>指定無</t>
    <rPh sb="0" eb="2">
      <t>シテイ</t>
    </rPh>
    <rPh sb="2" eb="3">
      <t>ナ</t>
    </rPh>
    <phoneticPr fontId="2"/>
  </si>
  <si>
    <t>大学</t>
    <rPh sb="0" eb="2">
      <t>ダイガク</t>
    </rPh>
    <phoneticPr fontId="2"/>
  </si>
  <si>
    <t>中学</t>
    <rPh sb="0" eb="2">
      <t>チュウガク</t>
    </rPh>
    <phoneticPr fontId="2"/>
  </si>
  <si>
    <t>種目名</t>
    <rPh sb="0" eb="2">
      <t>シュモク</t>
    </rPh>
    <rPh sb="2" eb="3">
      <t>メイ</t>
    </rPh>
    <phoneticPr fontId="2"/>
  </si>
  <si>
    <t/>
  </si>
  <si>
    <t>北海道</t>
  </si>
  <si>
    <t>備考</t>
    <rPh sb="0" eb="2">
      <t>ビコウ</t>
    </rPh>
    <phoneticPr fontId="2"/>
  </si>
  <si>
    <t>団体種別</t>
    <rPh sb="0" eb="2">
      <t>ダンタイ</t>
    </rPh>
    <rPh sb="2" eb="4">
      <t>シュベツ</t>
    </rPh>
    <phoneticPr fontId="2"/>
  </si>
  <si>
    <t>専門委員</t>
    <rPh sb="0" eb="2">
      <t>センモン</t>
    </rPh>
    <rPh sb="2" eb="4">
      <t>イイン</t>
    </rPh>
    <phoneticPr fontId="2"/>
  </si>
  <si>
    <t>一般・成年</t>
    <rPh sb="0" eb="2">
      <t>イッパン</t>
    </rPh>
    <rPh sb="3" eb="5">
      <t>セイネン</t>
    </rPh>
    <phoneticPr fontId="2"/>
  </si>
  <si>
    <t>小学</t>
    <rPh sb="0" eb="1">
      <t>ショウ</t>
    </rPh>
    <rPh sb="1" eb="2">
      <t>ガク</t>
    </rPh>
    <phoneticPr fontId="2"/>
  </si>
  <si>
    <t>システム独自</t>
    <rPh sb="4" eb="6">
      <t>ドクジ</t>
    </rPh>
    <phoneticPr fontId="2"/>
  </si>
  <si>
    <t>高校・少年</t>
    <rPh sb="0" eb="2">
      <t>コウコウ</t>
    </rPh>
    <rPh sb="3" eb="5">
      <t>ショウネン</t>
    </rPh>
    <phoneticPr fontId="2"/>
  </si>
  <si>
    <t>内容</t>
    <rPh sb="0" eb="2">
      <t>ナイヨウ</t>
    </rPh>
    <phoneticPr fontId="2"/>
  </si>
  <si>
    <t>?&gt;</t>
  </si>
  <si>
    <t>都道府県コード</t>
    <rPh sb="0" eb="4">
      <t>トドウフケン</t>
    </rPh>
    <phoneticPr fontId="2"/>
  </si>
  <si>
    <t>指定なし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</si>
  <si>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</si>
  <si>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</si>
  <si>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</si>
  <si>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</si>
  <si>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</si>
  <si>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</si>
  <si>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</si>
  <si>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</si>
  <si>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</si>
  <si>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</si>
  <si>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</si>
  <si>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</si>
  <si>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</si>
  <si>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</si>
  <si>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長野</t>
  </si>
  <si>
    <t>新潟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</si>
  <si>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</si>
  <si>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</si>
  <si>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</si>
  <si>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</si>
  <si>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</si>
  <si>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</si>
  <si>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</si>
  <si>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</si>
  <si>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</si>
  <si>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</si>
  <si>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</si>
  <si>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</si>
  <si>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</si>
  <si>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</si>
  <si>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</si>
  <si>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</si>
  <si>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</si>
  <si>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</si>
  <si>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</si>
  <si>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</si>
  <si>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</si>
  <si>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</si>
  <si>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</si>
  <si>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</si>
  <si>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</si>
  <si>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</si>
  <si>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</si>
  <si>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</si>
  <si>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</si>
  <si>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</si>
  <si>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県名</t>
    <rPh sb="0" eb="2">
      <t>ケンメイ</t>
    </rPh>
    <phoneticPr fontId="2"/>
  </si>
  <si>
    <t>コード</t>
    <phoneticPr fontId="2"/>
  </si>
  <si>
    <t>00</t>
    <phoneticPr fontId="2"/>
  </si>
  <si>
    <t>02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</si>
  <si>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</si>
  <si>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</si>
  <si>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</si>
  <si>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</si>
  <si>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</si>
  <si>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コード</t>
    <phoneticPr fontId="2"/>
  </si>
  <si>
    <t>A0050</t>
  </si>
  <si>
    <t>50m</t>
  </si>
  <si>
    <t>A0060</t>
  </si>
  <si>
    <t>60m</t>
  </si>
  <si>
    <t>A0100</t>
  </si>
  <si>
    <t>100m</t>
  </si>
  <si>
    <t>A0200</t>
  </si>
  <si>
    <t>200m</t>
  </si>
  <si>
    <t>A0400</t>
  </si>
  <si>
    <t>400m</t>
  </si>
  <si>
    <t>A0800</t>
  </si>
  <si>
    <t>800m</t>
  </si>
  <si>
    <t>A1100</t>
  </si>
  <si>
    <t>A1150</t>
  </si>
  <si>
    <t>A1160</t>
  </si>
  <si>
    <t>1マイル</t>
  </si>
  <si>
    <t>A1200</t>
  </si>
  <si>
    <t>2000m</t>
  </si>
  <si>
    <t>A1300</t>
  </si>
  <si>
    <t>5000m</t>
  </si>
  <si>
    <t>A2100</t>
  </si>
  <si>
    <t>10000m</t>
  </si>
  <si>
    <t>AH081</t>
  </si>
  <si>
    <t>80mH</t>
  </si>
  <si>
    <t>AH082</t>
  </si>
  <si>
    <t>AH083</t>
  </si>
  <si>
    <t>AH084</t>
  </si>
  <si>
    <t>小学(70.0:13-7-11:9set)</t>
  </si>
  <si>
    <t>AH101</t>
  </si>
  <si>
    <t>100mH</t>
  </si>
  <si>
    <t>一般女子 W35 中学男子(低学年)(84.0:13-8.5-10.5)</t>
  </si>
  <si>
    <t>AH102</t>
  </si>
  <si>
    <t>中学女子(76.2:13-8-15)</t>
  </si>
  <si>
    <t>AH103</t>
  </si>
  <si>
    <t>M50-55(91.4:13-8.5-10.5)</t>
  </si>
  <si>
    <t>AH104</t>
  </si>
  <si>
    <t>M60-65(84.0:16-8-12)</t>
  </si>
  <si>
    <t>AH105</t>
  </si>
  <si>
    <t>女子ユース(少年Ｂ)(76.2:13-8.5-10.5)</t>
  </si>
  <si>
    <t>AH111</t>
  </si>
  <si>
    <t>110mH</t>
  </si>
  <si>
    <t>AH112</t>
  </si>
  <si>
    <t>AH113</t>
  </si>
  <si>
    <t>AH301</t>
  </si>
  <si>
    <t>300mH</t>
  </si>
  <si>
    <t>AH302</t>
  </si>
  <si>
    <t>AH303</t>
  </si>
  <si>
    <t>AH401</t>
  </si>
  <si>
    <t>400mH</t>
  </si>
  <si>
    <t>AH402</t>
  </si>
  <si>
    <t>AH403</t>
  </si>
  <si>
    <t>AS201</t>
  </si>
  <si>
    <t>2000mSC</t>
  </si>
  <si>
    <t>AS202</t>
  </si>
  <si>
    <t>AS301</t>
  </si>
  <si>
    <t>3000mSC</t>
  </si>
  <si>
    <t>AS302</t>
  </si>
  <si>
    <t>女子76.2cm</t>
  </si>
  <si>
    <t>AW300</t>
  </si>
  <si>
    <t>3000mW</t>
  </si>
  <si>
    <t>AW500</t>
  </si>
  <si>
    <t>5000mW</t>
  </si>
  <si>
    <t>AX100</t>
  </si>
  <si>
    <t>10000mW</t>
  </si>
  <si>
    <t>D0400</t>
  </si>
  <si>
    <t>4x100mR</t>
  </si>
  <si>
    <t>D0800</t>
  </si>
  <si>
    <t>4x200mR</t>
  </si>
  <si>
    <t>D1000</t>
  </si>
  <si>
    <t>100+200+300+400mR</t>
  </si>
  <si>
    <t>D1600</t>
  </si>
  <si>
    <t>4x400mR</t>
  </si>
  <si>
    <t>FJHJ0</t>
  </si>
  <si>
    <t>走高跳</t>
  </si>
  <si>
    <t>FJHP0</t>
  </si>
  <si>
    <t>棒高跳</t>
  </si>
  <si>
    <t>FJLJ0</t>
  </si>
  <si>
    <t>走幅跳</t>
  </si>
  <si>
    <t>FJTJ0</t>
  </si>
  <si>
    <t>三段跳</t>
  </si>
  <si>
    <t>FTAT1</t>
  </si>
  <si>
    <t>砲丸投</t>
  </si>
  <si>
    <t>FTAT2</t>
  </si>
  <si>
    <t>FTAT3</t>
  </si>
  <si>
    <t>FTAT4</t>
  </si>
  <si>
    <t>FTAT5</t>
  </si>
  <si>
    <t>FTAT6</t>
  </si>
  <si>
    <t>FTAT7</t>
  </si>
  <si>
    <t>FTAT8</t>
  </si>
  <si>
    <t>FTDT1</t>
  </si>
  <si>
    <t>円盤投</t>
  </si>
  <si>
    <t>１．このファイルは、Microsoft® Excelで作られています。</t>
    <rPh sb="27" eb="28">
      <t>ツク</t>
    </rPh>
    <phoneticPr fontId="9"/>
  </si>
  <si>
    <t>４．ファイル名は、記録会７戦（旭川光陽中）のようにしてください。保存形式は、Microsoft® Excelであれば 2003でも2007でも結構です。</t>
    <rPh sb="6" eb="7">
      <t>メイ</t>
    </rPh>
    <rPh sb="9" eb="11">
      <t>キロク</t>
    </rPh>
    <rPh sb="11" eb="12">
      <t>カイ</t>
    </rPh>
    <rPh sb="13" eb="14">
      <t>セン</t>
    </rPh>
    <rPh sb="15" eb="17">
      <t>アサヒカワ</t>
    </rPh>
    <rPh sb="17" eb="18">
      <t>コウ</t>
    </rPh>
    <rPh sb="18" eb="19">
      <t>ヨウ</t>
    </rPh>
    <rPh sb="19" eb="20">
      <t>チュウ</t>
    </rPh>
    <rPh sb="32" eb="34">
      <t>ホゾン</t>
    </rPh>
    <rPh sb="34" eb="36">
      <t>ケイシキ</t>
    </rPh>
    <rPh sb="71" eb="73">
      <t>ケッコウ</t>
    </rPh>
    <phoneticPr fontId="9"/>
  </si>
  <si>
    <t>　【例】10.10.10記録会７戦（旭川光陽中）</t>
    <rPh sb="2" eb="3">
      <t>レイ</t>
    </rPh>
    <rPh sb="12" eb="14">
      <t>キロク</t>
    </rPh>
    <rPh sb="14" eb="15">
      <t>カイ</t>
    </rPh>
    <rPh sb="16" eb="17">
      <t>セン</t>
    </rPh>
    <rPh sb="18" eb="20">
      <t>アサヒカワ</t>
    </rPh>
    <rPh sb="20" eb="21">
      <t>コウ</t>
    </rPh>
    <rPh sb="21" eb="22">
      <t>ヨウ</t>
    </rPh>
    <rPh sb="22" eb="23">
      <t>チュウ</t>
    </rPh>
    <phoneticPr fontId="2"/>
  </si>
  <si>
    <t>所属地</t>
    <rPh sb="0" eb="2">
      <t>ショゾク</t>
    </rPh>
    <rPh sb="2" eb="3">
      <t>チ</t>
    </rPh>
    <phoneticPr fontId="2"/>
  </si>
  <si>
    <t>札幌</t>
  </si>
  <si>
    <t>道南</t>
  </si>
  <si>
    <t>道央</t>
  </si>
  <si>
    <t>小樽後志</t>
  </si>
  <si>
    <t>室蘭</t>
  </si>
  <si>
    <t>苫小牧</t>
  </si>
  <si>
    <t>十勝</t>
  </si>
  <si>
    <t>釧路</t>
  </si>
  <si>
    <t>オホーツク</t>
  </si>
  <si>
    <t>空知</t>
  </si>
  <si>
    <t>道北</t>
  </si>
  <si>
    <t>生年</t>
    <rPh sb="0" eb="2">
      <t>セイネン</t>
    </rPh>
    <phoneticPr fontId="2"/>
  </si>
  <si>
    <t>道北陸協　総括申込書</t>
    <rPh sb="0" eb="2">
      <t>ドウホク</t>
    </rPh>
    <rPh sb="2" eb="3">
      <t>リク</t>
    </rPh>
    <rPh sb="3" eb="4">
      <t>キョウ</t>
    </rPh>
    <rPh sb="5" eb="7">
      <t>ソウカツ</t>
    </rPh>
    <rPh sb="7" eb="10">
      <t>モウシコミショ</t>
    </rPh>
    <phoneticPr fontId="2"/>
  </si>
  <si>
    <t>受付No</t>
    <rPh sb="0" eb="2">
      <t>ウケツケ</t>
    </rPh>
    <phoneticPr fontId="2"/>
  </si>
  <si>
    <t>大会名</t>
    <rPh sb="0" eb="3">
      <t>タイカイメイ</t>
    </rPh>
    <phoneticPr fontId="2"/>
  </si>
  <si>
    <t>①一任</t>
    <rPh sb="1" eb="3">
      <t>イチニン</t>
    </rPh>
    <phoneticPr fontId="2"/>
  </si>
  <si>
    <t>送信先メールアドレス</t>
    <rPh sb="0" eb="2">
      <t>ソウシン</t>
    </rPh>
    <rPh sb="2" eb="3">
      <t>サキ</t>
    </rPh>
    <phoneticPr fontId="2"/>
  </si>
  <si>
    <t>dohoku.entry@gmail.com</t>
    <phoneticPr fontId="2"/>
  </si>
  <si>
    <t>②記録</t>
    <phoneticPr fontId="2"/>
  </si>
  <si>
    <t>③情報処理</t>
    <phoneticPr fontId="2"/>
  </si>
  <si>
    <t>⑤競技者係</t>
    <rPh sb="4" eb="5">
      <t>カカリ</t>
    </rPh>
    <phoneticPr fontId="2"/>
  </si>
  <si>
    <t>⑦風力</t>
    <rPh sb="1" eb="3">
      <t>フウリョク</t>
    </rPh>
    <phoneticPr fontId="2"/>
  </si>
  <si>
    <t>⑧決審・計時</t>
    <rPh sb="1" eb="2">
      <t>キ</t>
    </rPh>
    <rPh sb="2" eb="3">
      <t>シン</t>
    </rPh>
    <rPh sb="4" eb="6">
      <t>ケイジ</t>
    </rPh>
    <phoneticPr fontId="2"/>
  </si>
  <si>
    <t>記載責任者</t>
    <rPh sb="0" eb="2">
      <t>キサイ</t>
    </rPh>
    <rPh sb="2" eb="5">
      <t>セキニンシャ</t>
    </rPh>
    <phoneticPr fontId="2"/>
  </si>
  <si>
    <t>緊急連絡先</t>
    <rPh sb="0" eb="2">
      <t>キンキュウ</t>
    </rPh>
    <rPh sb="2" eb="5">
      <t>レンラクサキ</t>
    </rPh>
    <phoneticPr fontId="2"/>
  </si>
  <si>
    <t>⑨周回記録</t>
    <phoneticPr fontId="2"/>
  </si>
  <si>
    <t>送信元メールアドレス</t>
    <rPh sb="0" eb="3">
      <t>ソウシンモト</t>
    </rPh>
    <phoneticPr fontId="2"/>
  </si>
  <si>
    <t>⑩写真判定</t>
    <phoneticPr fontId="2"/>
  </si>
  <si>
    <t>⑪監察</t>
    <phoneticPr fontId="2"/>
  </si>
  <si>
    <t>⑫スターター</t>
    <phoneticPr fontId="2"/>
  </si>
  <si>
    <t>小学校・中学校・高校の顧問（引率）、大学・一般のマネージャーは必ず審判またはそのお手伝いをお願いします。</t>
    <rPh sb="41" eb="43">
      <t>テツダ</t>
    </rPh>
    <rPh sb="46" eb="47">
      <t>ネガ</t>
    </rPh>
    <phoneticPr fontId="2"/>
  </si>
  <si>
    <t>⑬出発</t>
    <phoneticPr fontId="2"/>
  </si>
  <si>
    <t>⑭跳躍</t>
    <phoneticPr fontId="2"/>
  </si>
  <si>
    <t>　氏　名</t>
    <rPh sb="1" eb="2">
      <t>シ</t>
    </rPh>
    <rPh sb="3" eb="4">
      <t>メイ</t>
    </rPh>
    <phoneticPr fontId="2"/>
  </si>
  <si>
    <t>　希　望</t>
    <rPh sb="1" eb="2">
      <t>マレ</t>
    </rPh>
    <rPh sb="3" eb="4">
      <t>ボウ</t>
    </rPh>
    <phoneticPr fontId="2"/>
  </si>
  <si>
    <t>　備　　考</t>
    <rPh sb="1" eb="2">
      <t>ソナエ</t>
    </rPh>
    <rPh sb="4" eb="5">
      <t>コウ</t>
    </rPh>
    <phoneticPr fontId="2"/>
  </si>
  <si>
    <t>⑮投てき</t>
    <phoneticPr fontId="2"/>
  </si>
  <si>
    <t>小学</t>
    <rPh sb="0" eb="2">
      <t>ショウガク</t>
    </rPh>
    <phoneticPr fontId="2"/>
  </si>
  <si>
    <t>中学</t>
    <rPh sb="0" eb="2">
      <t>チュウガク</t>
    </rPh>
    <phoneticPr fontId="2"/>
  </si>
  <si>
    <t>高校</t>
    <rPh sb="0" eb="2">
      <t>コウコウ</t>
    </rPh>
    <phoneticPr fontId="2"/>
  </si>
  <si>
    <t>一般・大学</t>
    <rPh sb="0" eb="2">
      <t>イッパン</t>
    </rPh>
    <rPh sb="3" eb="5">
      <t>ダイガク</t>
    </rPh>
    <phoneticPr fontId="2"/>
  </si>
  <si>
    <t>金額</t>
    <rPh sb="0" eb="2">
      <t>キンガク</t>
    </rPh>
    <phoneticPr fontId="2"/>
  </si>
  <si>
    <t>１種目</t>
    <rPh sb="1" eb="3">
      <t>シュモク</t>
    </rPh>
    <phoneticPr fontId="2"/>
  </si>
  <si>
    <t>２種目</t>
    <rPh sb="1" eb="3">
      <t>シュモク</t>
    </rPh>
    <phoneticPr fontId="2"/>
  </si>
  <si>
    <t>リレー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</si>
  <si>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</si>
  <si>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</si>
  <si>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END</t>
    <phoneticPr fontId="2"/>
  </si>
  <si>
    <t>所属</t>
    <rPh sb="0" eb="2">
      <t>ショゾク</t>
    </rPh>
    <phoneticPr fontId="2"/>
  </si>
  <si>
    <t>道北</t>
    <rPh sb="0" eb="2">
      <t>ドウホク</t>
    </rPh>
    <phoneticPr fontId="2"/>
  </si>
  <si>
    <t>道北　太郎</t>
    <rPh sb="0" eb="2">
      <t>ドウホク</t>
    </rPh>
    <rPh sb="3" eb="5">
      <t>タロウ</t>
    </rPh>
    <phoneticPr fontId="2"/>
  </si>
  <si>
    <t>ﾄﾞｳﾎｸ ﾀﾛｳ</t>
    <phoneticPr fontId="2"/>
  </si>
  <si>
    <t>旭川東高</t>
    <rPh sb="0" eb="2">
      <t>アサヒカワ</t>
    </rPh>
    <rPh sb="2" eb="3">
      <t>ヒガシ</t>
    </rPh>
    <rPh sb="3" eb="4">
      <t>コウ</t>
    </rPh>
    <phoneticPr fontId="2"/>
  </si>
  <si>
    <t>女子800m</t>
  </si>
  <si>
    <t>女子1500m</t>
  </si>
  <si>
    <t>女子3000m</t>
  </si>
  <si>
    <t>J1</t>
    <phoneticPr fontId="2"/>
  </si>
  <si>
    <t>J2</t>
    <phoneticPr fontId="2"/>
  </si>
  <si>
    <t>J3</t>
    <phoneticPr fontId="2"/>
  </si>
  <si>
    <t>参加種目1</t>
    <rPh sb="0" eb="2">
      <t>サンカ</t>
    </rPh>
    <rPh sb="2" eb="4">
      <t>シュモク</t>
    </rPh>
    <phoneticPr fontId="2"/>
  </si>
  <si>
    <t>参加種目2</t>
    <rPh sb="0" eb="2">
      <t>サンカ</t>
    </rPh>
    <rPh sb="2" eb="4">
      <t>シュモク</t>
    </rPh>
    <phoneticPr fontId="2"/>
  </si>
  <si>
    <t>旭川西高</t>
  </si>
  <si>
    <t>旭川南高</t>
  </si>
  <si>
    <t>旭川北高</t>
  </si>
  <si>
    <t>旭川工業高</t>
  </si>
  <si>
    <t>旭川商業高</t>
  </si>
  <si>
    <t>旭川農業高</t>
  </si>
  <si>
    <t>旭川龍谷高</t>
  </si>
  <si>
    <t>旭川実業高</t>
  </si>
  <si>
    <t>旭川明成高</t>
  </si>
  <si>
    <t>旭川工業高専</t>
  </si>
  <si>
    <t>上川高</t>
  </si>
  <si>
    <t>鷹栖高</t>
  </si>
  <si>
    <t>東川高</t>
  </si>
  <si>
    <t>美瑛高</t>
  </si>
  <si>
    <t>富良野高</t>
  </si>
  <si>
    <t>富良野緑峰高</t>
  </si>
  <si>
    <t>上富良野高</t>
  </si>
  <si>
    <t>南富良野高</t>
  </si>
  <si>
    <t>留萌高</t>
  </si>
  <si>
    <t>羽幌高</t>
  </si>
  <si>
    <t>苫前商業高</t>
  </si>
  <si>
    <t>遠別農業高</t>
  </si>
  <si>
    <t>天塩高</t>
  </si>
  <si>
    <t>剣淵高</t>
  </si>
  <si>
    <t>士別翔雲高</t>
  </si>
  <si>
    <t>士別東高</t>
  </si>
  <si>
    <t>名寄高</t>
  </si>
  <si>
    <t>下川商業高</t>
  </si>
  <si>
    <t>おといねっぷ美工高</t>
  </si>
  <si>
    <t>美深高</t>
  </si>
  <si>
    <t>豊富高</t>
  </si>
  <si>
    <t>稚内高</t>
  </si>
  <si>
    <t>稚内大谷高</t>
  </si>
  <si>
    <t>利尻高</t>
  </si>
  <si>
    <t>礼文高</t>
  </si>
  <si>
    <t>枝幸高</t>
  </si>
  <si>
    <t>浜頓別高</t>
  </si>
  <si>
    <t>旭川中</t>
  </si>
  <si>
    <t>旭川第二中</t>
  </si>
  <si>
    <t>旭川愛宕中</t>
  </si>
  <si>
    <t>旭川嵐山中</t>
  </si>
  <si>
    <t>旭川江丹別中</t>
  </si>
  <si>
    <t>旭川神楽中</t>
  </si>
  <si>
    <t>旭川神居中</t>
  </si>
  <si>
    <t>旭川神居東中</t>
  </si>
  <si>
    <t>旭川啓北中</t>
  </si>
  <si>
    <t>旭川光陽中</t>
  </si>
  <si>
    <t>旭川広陵中</t>
  </si>
  <si>
    <t>旭川桜岡中</t>
  </si>
  <si>
    <t>旭川春光台中</t>
  </si>
  <si>
    <t>旭川忠和中</t>
  </si>
  <si>
    <t>旭川東光中</t>
  </si>
  <si>
    <t>旭川東明中</t>
  </si>
  <si>
    <t>旭川東陽中</t>
  </si>
  <si>
    <t>旭川永山中</t>
  </si>
  <si>
    <t>旭川永山南中</t>
  </si>
  <si>
    <t>旭川西神楽中</t>
  </si>
  <si>
    <t>旭川東鷹栖中</t>
  </si>
  <si>
    <t>旭川北星中</t>
  </si>
  <si>
    <t>旭川北門中</t>
  </si>
  <si>
    <t>旭川明星中</t>
  </si>
  <si>
    <t>旭川緑が丘中</t>
  </si>
  <si>
    <t>旭川六合中</t>
  </si>
  <si>
    <t>北教大附旭川中</t>
  </si>
  <si>
    <t>旭川盲</t>
  </si>
  <si>
    <t>美瑛中</t>
  </si>
  <si>
    <t>美瑛明徳中</t>
  </si>
  <si>
    <t>美瑛美馬牛中</t>
  </si>
  <si>
    <t>鷹栖中</t>
  </si>
  <si>
    <t>東神楽中</t>
  </si>
  <si>
    <t>東川中</t>
  </si>
  <si>
    <t>当麻中</t>
  </si>
  <si>
    <t>愛別中</t>
  </si>
  <si>
    <t>上川中</t>
  </si>
  <si>
    <t>上富良野中</t>
  </si>
  <si>
    <t>中富良野中</t>
  </si>
  <si>
    <t>富良野東中</t>
  </si>
  <si>
    <t>富良野西中</t>
  </si>
  <si>
    <t>富良野麓郷中</t>
  </si>
  <si>
    <t>南富良野中</t>
  </si>
  <si>
    <t>士別朝日中</t>
  </si>
  <si>
    <t>幌加内中</t>
  </si>
  <si>
    <t>名寄中</t>
  </si>
  <si>
    <t>名寄東中</t>
  </si>
  <si>
    <t>名寄智恵文中</t>
  </si>
  <si>
    <t>名寄風連中</t>
  </si>
  <si>
    <t>下川中</t>
  </si>
  <si>
    <t>美深中</t>
  </si>
  <si>
    <t>音威子府中</t>
  </si>
  <si>
    <t>中川中</t>
  </si>
  <si>
    <t>増毛中</t>
  </si>
  <si>
    <t>小平中</t>
  </si>
  <si>
    <t>小平鬼鹿中</t>
  </si>
  <si>
    <t>苫前中</t>
  </si>
  <si>
    <t>羽幌中</t>
  </si>
  <si>
    <t>羽幌手売中</t>
  </si>
  <si>
    <t>初山別中</t>
  </si>
  <si>
    <t>遠別中</t>
  </si>
  <si>
    <t>天塩中</t>
  </si>
  <si>
    <t>幌延中</t>
  </si>
  <si>
    <t>幌延問寒別中</t>
  </si>
  <si>
    <t>留萌中</t>
  </si>
  <si>
    <t>留萌港南中</t>
  </si>
  <si>
    <t>旭川AC</t>
  </si>
  <si>
    <t>上川陸上少年団</t>
  </si>
  <si>
    <t>留萌AC</t>
  </si>
  <si>
    <t>ALL</t>
  </si>
  <si>
    <t>なよろJAC</t>
  </si>
  <si>
    <t>士別ジュニア陸上少年団</t>
  </si>
  <si>
    <t>士別小</t>
  </si>
  <si>
    <t>道北陸協</t>
  </si>
  <si>
    <t>北教大旭川</t>
  </si>
  <si>
    <t>旭川医科大</t>
  </si>
  <si>
    <t>旭川走友会</t>
  </si>
  <si>
    <t>男:1</t>
    <rPh sb="0" eb="1">
      <t>オトコ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</si>
  <si>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</si>
  <si>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</si>
  <si>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個人所属地</t>
    <rPh sb="0" eb="2">
      <t>コジン</t>
    </rPh>
    <rPh sb="2" eb="4">
      <t>ショゾク</t>
    </rPh>
    <rPh sb="4" eb="5">
      <t>チ</t>
    </rPh>
    <phoneticPr fontId="2"/>
  </si>
  <si>
    <t>　　　　　　　　距離・高さ　　4ﾒｰﾄﾙ43 →　4m43</t>
    <rPh sb="8" eb="10">
      <t>キョリ</t>
    </rPh>
    <rPh sb="11" eb="12">
      <t>タカ</t>
    </rPh>
    <phoneticPr fontId="9"/>
  </si>
  <si>
    <t xml:space="preserve">                手動計時　　　10秒1   →　10.1      1分59秒0   →　1.59.0</t>
    <rPh sb="16" eb="18">
      <t>シュドウ</t>
    </rPh>
    <rPh sb="18" eb="20">
      <t>ケイジ</t>
    </rPh>
    <rPh sb="25" eb="26">
      <t>ビョウ</t>
    </rPh>
    <rPh sb="43" eb="44">
      <t>フン</t>
    </rPh>
    <rPh sb="46" eb="47">
      <t>ビョウ</t>
    </rPh>
    <phoneticPr fontId="9"/>
  </si>
  <si>
    <t>【入力例】　　　電気計時　　　10秒10　→　10.1　　　1分59秒00　→　1.59.00　　　15分30秒54　→　15.30.54</t>
    <rPh sb="8" eb="10">
      <t>デンキ</t>
    </rPh>
    <rPh sb="10" eb="12">
      <t>ケイジ</t>
    </rPh>
    <rPh sb="17" eb="18">
      <t>ビョウ</t>
    </rPh>
    <rPh sb="31" eb="32">
      <t>フン</t>
    </rPh>
    <rPh sb="34" eb="35">
      <t>ビョウ</t>
    </rPh>
    <rPh sb="52" eb="53">
      <t>フン</t>
    </rPh>
    <rPh sb="55" eb="56">
      <t>ビョウ</t>
    </rPh>
    <phoneticPr fontId="9"/>
  </si>
  <si>
    <t>2.01.00</t>
    <phoneticPr fontId="2"/>
  </si>
  <si>
    <t>男子100m</t>
  </si>
  <si>
    <t>男子200m</t>
  </si>
  <si>
    <t>男子400m</t>
  </si>
  <si>
    <t>男子800m</t>
  </si>
  <si>
    <t>男子1500m</t>
  </si>
  <si>
    <t>男子3000m</t>
  </si>
  <si>
    <t>男子5000m</t>
  </si>
  <si>
    <t>男子10000m</t>
  </si>
  <si>
    <t>男子110mH(1.067m)</t>
  </si>
  <si>
    <t>男子400mH(0.914m)</t>
  </si>
  <si>
    <t>男子3000mSC</t>
  </si>
  <si>
    <t>男子5000mW</t>
  </si>
  <si>
    <t>男子4X400mR</t>
  </si>
  <si>
    <t>男子走高跳</t>
  </si>
  <si>
    <t>男子棒高跳</t>
  </si>
  <si>
    <t>男子走幅跳</t>
  </si>
  <si>
    <t>男子三段跳</t>
  </si>
  <si>
    <t>男子砲丸投(6.000kg)</t>
  </si>
  <si>
    <t>男子砲丸投(7.260kg)</t>
  </si>
  <si>
    <t>男子円盤投(1.750kg)</t>
  </si>
  <si>
    <t>男子円盤投(2.000kg)</t>
  </si>
  <si>
    <t>男子ハンマー投(6.000kg)</t>
  </si>
  <si>
    <t>男子ハンマー投(7.260kg)</t>
  </si>
  <si>
    <t>男子やり投(800g)</t>
  </si>
  <si>
    <t>女子100m</t>
  </si>
  <si>
    <t>女子200m</t>
  </si>
  <si>
    <t>女子400m</t>
  </si>
  <si>
    <t>女子100mH(0.840m)</t>
  </si>
  <si>
    <t>女子400mH(0.762m)</t>
  </si>
  <si>
    <t>女子5000mW</t>
  </si>
  <si>
    <t>女子4X100mR</t>
  </si>
  <si>
    <t>女子4X400mR</t>
  </si>
  <si>
    <t>女子走高跳</t>
  </si>
  <si>
    <t>女子棒高跳</t>
  </si>
  <si>
    <t>女子走幅跳</t>
  </si>
  <si>
    <t>女子三段跳</t>
  </si>
  <si>
    <t>女子砲丸投(4.000kg)</t>
  </si>
  <si>
    <t>女子円盤投(1.000kg)</t>
  </si>
  <si>
    <t>女子ハンマー投(4.000kg)</t>
  </si>
  <si>
    <t>女子やり投(600g)</t>
  </si>
  <si>
    <t>中学男子110mH(0.914m)</t>
  </si>
  <si>
    <t>中学男子砲丸投(5.000kg)</t>
  </si>
  <si>
    <t>中学男子円盤投(1.500kg)</t>
  </si>
  <si>
    <t>中学女子100mH(0.762m)</t>
  </si>
  <si>
    <t>中学女子砲丸投(2.721kg)</t>
  </si>
  <si>
    <t>小学男子100m</t>
  </si>
  <si>
    <t>小学男子800m</t>
  </si>
  <si>
    <t>小学男子1500m</t>
  </si>
  <si>
    <t>小学男子80mH</t>
  </si>
  <si>
    <t>小学男子4X100mR</t>
  </si>
  <si>
    <t>小学男子走高跳</t>
  </si>
  <si>
    <t>小学男子走幅跳</t>
  </si>
  <si>
    <t>小学男子砲丸投(2.721kg)</t>
  </si>
  <si>
    <t>小学女子100m</t>
  </si>
  <si>
    <t>小学女子800m</t>
  </si>
  <si>
    <t>小学女子80mH</t>
  </si>
  <si>
    <t>小学女子4X100mR</t>
  </si>
  <si>
    <t>小学女子走高跳</t>
  </si>
  <si>
    <t>小学女子走幅跳</t>
  </si>
  <si>
    <t>小学女子砲丸投(2.721kg)</t>
  </si>
  <si>
    <t>男子100m</t>
    <rPh sb="0" eb="2">
      <t>ダンシ</t>
    </rPh>
    <phoneticPr fontId="2"/>
  </si>
  <si>
    <t>男子800m</t>
    <rPh sb="0" eb="2">
      <t>ダンシ</t>
    </rPh>
    <phoneticPr fontId="2"/>
  </si>
  <si>
    <t>男子4X100mR</t>
    <rPh sb="0" eb="2">
      <t>ダンシ</t>
    </rPh>
    <phoneticPr fontId="2"/>
  </si>
  <si>
    <t>ﾘﾚｰﾁｰﾑ</t>
    <phoneticPr fontId="2"/>
  </si>
  <si>
    <t>A</t>
    <phoneticPr fontId="2"/>
  </si>
  <si>
    <t>（１）所属ｺｰﾄﾞNo.</t>
    <rPh sb="3" eb="5">
      <t>ショゾク</t>
    </rPh>
    <phoneticPr fontId="2"/>
  </si>
  <si>
    <t>（２）No.</t>
    <phoneticPr fontId="2"/>
  </si>
  <si>
    <t>（３）氏名</t>
    <rPh sb="3" eb="5">
      <t>シメイ</t>
    </rPh>
    <phoneticPr fontId="2"/>
  </si>
  <si>
    <t>（４）ﾌﾘｶﾞﾅ</t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</si>
  <si>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</si>
  <si>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</si>
  <si>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</si>
  <si>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</si>
  <si>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①半角ｶﾀｶﾅで入力して下さい。姓、名の間は必ず半角スペースを入れて下さい。</t>
    <rPh sb="1" eb="3">
      <t>ハンカク</t>
    </rPh>
    <rPh sb="8" eb="10">
      <t>ニュウリョク</t>
    </rPh>
    <rPh sb="12" eb="13">
      <t>クダ</t>
    </rPh>
    <rPh sb="16" eb="17">
      <t>セイ</t>
    </rPh>
    <rPh sb="18" eb="19">
      <t>ナ</t>
    </rPh>
    <rPh sb="20" eb="21">
      <t>アイダ</t>
    </rPh>
    <rPh sb="22" eb="23">
      <t>カナラ</t>
    </rPh>
    <rPh sb="24" eb="26">
      <t>ハンカク</t>
    </rPh>
    <rPh sb="31" eb="32">
      <t>イ</t>
    </rPh>
    <rPh sb="34" eb="35">
      <t>クダ</t>
    </rPh>
    <phoneticPr fontId="2"/>
  </si>
  <si>
    <t>①生年を半角数字で西暦で入力してください。</t>
    <rPh sb="1" eb="3">
      <t>セイネン</t>
    </rPh>
    <rPh sb="4" eb="6">
      <t>ハンカク</t>
    </rPh>
    <rPh sb="6" eb="8">
      <t>スウジ</t>
    </rPh>
    <rPh sb="9" eb="11">
      <t>セイレキ</t>
    </rPh>
    <rPh sb="12" eb="14">
      <t>ニュウリョク</t>
    </rPh>
    <phoneticPr fontId="2"/>
  </si>
  <si>
    <t>①選手の所属地をリストから選択してください。</t>
    <rPh sb="1" eb="3">
      <t>センシュ</t>
    </rPh>
    <rPh sb="4" eb="6">
      <t>ショゾク</t>
    </rPh>
    <rPh sb="6" eb="7">
      <t>チ</t>
    </rPh>
    <rPh sb="13" eb="15">
      <t>センタク</t>
    </rPh>
    <phoneticPr fontId="2"/>
  </si>
  <si>
    <t>※誤入力防止のため、直接入力はしないで下さい。</t>
    <rPh sb="1" eb="2">
      <t>ゴ</t>
    </rPh>
    <rPh sb="2" eb="4">
      <t>ニュウリョク</t>
    </rPh>
    <rPh sb="4" eb="6">
      <t>ボウシ</t>
    </rPh>
    <rPh sb="10" eb="12">
      <t>チョクセツ</t>
    </rPh>
    <rPh sb="12" eb="14">
      <t>ニュウリョク</t>
    </rPh>
    <rPh sb="19" eb="20">
      <t>クダ</t>
    </rPh>
    <phoneticPr fontId="9"/>
  </si>
  <si>
    <t>②半角数字と半角記号で入力してください。</t>
    <rPh sb="1" eb="3">
      <t>ハンカク</t>
    </rPh>
    <rPh sb="3" eb="5">
      <t>スウジ</t>
    </rPh>
    <rPh sb="6" eb="8">
      <t>ハンカク</t>
    </rPh>
    <rPh sb="8" eb="10">
      <t>キゴウ</t>
    </rPh>
    <rPh sb="11" eb="13">
      <t>ニュウリョク</t>
    </rPh>
    <phoneticPr fontId="9"/>
  </si>
  <si>
    <t>③以下の記入例で必ず入力してください。</t>
    <rPh sb="1" eb="3">
      <t>イカ</t>
    </rPh>
    <rPh sb="4" eb="6">
      <t>キニュウ</t>
    </rPh>
    <rPh sb="6" eb="7">
      <t>レイ</t>
    </rPh>
    <rPh sb="8" eb="9">
      <t>カナラ</t>
    </rPh>
    <rPh sb="10" eb="12">
      <t>ニュウリョク</t>
    </rPh>
    <phoneticPr fontId="9"/>
  </si>
  <si>
    <t>①リレーチームで複数エントリーする場合は、リストから選択し、&lt;A&gt;&lt;B&gt;&lt;C&gt;チーム分けしてください。</t>
    <rPh sb="8" eb="10">
      <t>フクスウ</t>
    </rPh>
    <rPh sb="17" eb="19">
      <t>バアイ</t>
    </rPh>
    <rPh sb="26" eb="28">
      <t>センタク</t>
    </rPh>
    <rPh sb="42" eb="43">
      <t>ワ</t>
    </rPh>
    <phoneticPr fontId="2"/>
  </si>
  <si>
    <t>連番</t>
    <phoneticPr fontId="2"/>
  </si>
  <si>
    <t>③複数のﾁｰﾑが参加する場合,それぞれのチーム最高記録を入力してください。</t>
    <rPh sb="1" eb="3">
      <t>フクスウ</t>
    </rPh>
    <rPh sb="8" eb="10">
      <t>サンカ</t>
    </rPh>
    <rPh sb="12" eb="14">
      <t>バアイ</t>
    </rPh>
    <rPh sb="23" eb="25">
      <t>サイコウ</t>
    </rPh>
    <rPh sb="25" eb="27">
      <t>キロク</t>
    </rPh>
    <rPh sb="28" eb="30">
      <t>ニュウリョク</t>
    </rPh>
    <phoneticPr fontId="2"/>
  </si>
  <si>
    <r>
      <t>道北陸協記録会/競技会　</t>
    </r>
    <r>
      <rPr>
        <sz val="20"/>
        <color indexed="10"/>
        <rFont val="ＭＳ ゴシック"/>
        <family val="3"/>
        <charset val="128"/>
      </rPr>
      <t>大会申込みの注意</t>
    </r>
    <rPh sb="0" eb="2">
      <t>ドウホク</t>
    </rPh>
    <rPh sb="2" eb="4">
      <t>リクキョウ</t>
    </rPh>
    <rPh sb="4" eb="6">
      <t>キロク</t>
    </rPh>
    <rPh sb="6" eb="7">
      <t>カイ</t>
    </rPh>
    <rPh sb="8" eb="10">
      <t>キョウギ</t>
    </rPh>
    <rPh sb="10" eb="11">
      <t>カイ</t>
    </rPh>
    <rPh sb="12" eb="14">
      <t>タイカイ</t>
    </rPh>
    <rPh sb="14" eb="16">
      <t>モウシコ</t>
    </rPh>
    <rPh sb="18" eb="20">
      <t>チュウイ</t>
    </rPh>
    <phoneticPr fontId="9"/>
  </si>
  <si>
    <t>旭川神居東陸上少年団</t>
    <rPh sb="4" eb="5">
      <t>ヒガシ</t>
    </rPh>
    <phoneticPr fontId="2"/>
  </si>
  <si>
    <t>月日</t>
    <rPh sb="0" eb="2">
      <t>ガッピ</t>
    </rPh>
    <phoneticPr fontId="2"/>
  </si>
  <si>
    <t>M1</t>
    <phoneticPr fontId="2"/>
  </si>
  <si>
    <t>M2</t>
    <phoneticPr fontId="2"/>
  </si>
  <si>
    <t>D1</t>
    <phoneticPr fontId="2"/>
  </si>
  <si>
    <t>D2</t>
    <phoneticPr fontId="2"/>
  </si>
  <si>
    <t>参加種目(リレー)</t>
    <rPh sb="0" eb="2">
      <t>サンカ</t>
    </rPh>
    <rPh sb="2" eb="4">
      <t>シュモク</t>
    </rPh>
    <phoneticPr fontId="2"/>
  </si>
  <si>
    <t>A</t>
  </si>
  <si>
    <t>B</t>
  </si>
  <si>
    <t>C</t>
  </si>
  <si>
    <t>D</t>
    <phoneticPr fontId="2"/>
  </si>
  <si>
    <t>男：女</t>
    <rPh sb="2" eb="3">
      <t>オンナ</t>
    </rPh>
    <phoneticPr fontId="2"/>
  </si>
  <si>
    <t>　大会参加の申込み方法は、コンピューター入力によるファイルの提出をお願いいたします。本大会は、ニシのコンピューターシステム（NANS21V）で実施され、大会準備にかかる作業の効率化のためご協力ください。下記の入力注意を参考にし、誤入力のないよう宜しくお願いいたします。</t>
    <rPh sb="3" eb="5">
      <t>サンカ</t>
    </rPh>
    <rPh sb="6" eb="8">
      <t>モウシコ</t>
    </rPh>
    <rPh sb="9" eb="11">
      <t>ホウホウ</t>
    </rPh>
    <rPh sb="20" eb="22">
      <t>ニュウリョク</t>
    </rPh>
    <rPh sb="30" eb="32">
      <t>テイシュツ</t>
    </rPh>
    <rPh sb="34" eb="35">
      <t>ネガ</t>
    </rPh>
    <rPh sb="42" eb="45">
      <t>ホンタイカイ</t>
    </rPh>
    <rPh sb="71" eb="73">
      <t>ジッシ</t>
    </rPh>
    <rPh sb="76" eb="78">
      <t>タイカイ</t>
    </rPh>
    <rPh sb="78" eb="80">
      <t>ジュンビ</t>
    </rPh>
    <rPh sb="84" eb="86">
      <t>サギョウ</t>
    </rPh>
    <rPh sb="87" eb="90">
      <t>コウリツカ</t>
    </rPh>
    <rPh sb="94" eb="96">
      <t>キョウリョク</t>
    </rPh>
    <rPh sb="101" eb="103">
      <t>カキ</t>
    </rPh>
    <rPh sb="104" eb="106">
      <t>ニュウリョク</t>
    </rPh>
    <rPh sb="106" eb="108">
      <t>チュウイ</t>
    </rPh>
    <rPh sb="109" eb="111">
      <t>サンコウ</t>
    </rPh>
    <rPh sb="114" eb="115">
      <t>ゴ</t>
    </rPh>
    <rPh sb="115" eb="117">
      <t>ニュウリョク</t>
    </rPh>
    <rPh sb="122" eb="123">
      <t>ヨロ</t>
    </rPh>
    <rPh sb="126" eb="127">
      <t>ネガ</t>
    </rPh>
    <phoneticPr fontId="9"/>
  </si>
  <si>
    <r>
      <t>②所属コード一覧にない場合「</t>
    </r>
    <r>
      <rPr>
        <sz val="10"/>
        <color indexed="10"/>
        <rFont val="ＭＳ ゴシック"/>
        <family val="3"/>
        <charset val="128"/>
      </rPr>
      <t>その他</t>
    </r>
    <r>
      <rPr>
        <sz val="10"/>
        <rFont val="ＭＳ ゴシック"/>
        <family val="3"/>
        <charset val="128"/>
      </rPr>
      <t>」を選択してください。</t>
    </r>
    <rPh sb="1" eb="3">
      <t>ショゾク</t>
    </rPh>
    <rPh sb="6" eb="8">
      <t>イチラン</t>
    </rPh>
    <rPh sb="11" eb="13">
      <t>バアイ</t>
    </rPh>
    <rPh sb="16" eb="17">
      <t>タ</t>
    </rPh>
    <rPh sb="19" eb="21">
      <t>センタク</t>
    </rPh>
    <phoneticPr fontId="9"/>
  </si>
  <si>
    <t>①道北陸協で割り当てられている団体(ﾁｰﾑ)は、その番号（ナンバーカード）を入力してください。</t>
    <rPh sb="1" eb="3">
      <t>ドウホク</t>
    </rPh>
    <rPh sb="3" eb="5">
      <t>リクキョウ</t>
    </rPh>
    <rPh sb="6" eb="7">
      <t>ワ</t>
    </rPh>
    <rPh sb="8" eb="9">
      <t>ア</t>
    </rPh>
    <rPh sb="15" eb="17">
      <t>ダンタイ</t>
    </rPh>
    <rPh sb="26" eb="28">
      <t>バンゴウ</t>
    </rPh>
    <rPh sb="38" eb="40">
      <t>ニュウリョク</t>
    </rPh>
    <phoneticPr fontId="9"/>
  </si>
  <si>
    <t>②道北陸協で割り当てられていない団体(ﾁｰﾑ)や個人は、空欄でお願いします。競技会当日貸与いたします。</t>
    <rPh sb="1" eb="3">
      <t>ドウホク</t>
    </rPh>
    <rPh sb="3" eb="5">
      <t>リクキョウ</t>
    </rPh>
    <rPh sb="6" eb="7">
      <t>ワ</t>
    </rPh>
    <rPh sb="8" eb="9">
      <t>ア</t>
    </rPh>
    <rPh sb="16" eb="18">
      <t>ダンタイ</t>
    </rPh>
    <rPh sb="24" eb="26">
      <t>コジン</t>
    </rPh>
    <rPh sb="28" eb="30">
      <t>クウラン</t>
    </rPh>
    <rPh sb="32" eb="33">
      <t>ネガ</t>
    </rPh>
    <rPh sb="38" eb="41">
      <t>キョウギカイ</t>
    </rPh>
    <rPh sb="41" eb="43">
      <t>トウジツ</t>
    </rPh>
    <rPh sb="43" eb="45">
      <t>タイヨ</t>
    </rPh>
    <phoneticPr fontId="9"/>
  </si>
  <si>
    <t>①氏名を全角にて入力して下さい。苗字と名前の間に全角１スペースを入れて下さい。</t>
    <rPh sb="1" eb="3">
      <t>シメイ</t>
    </rPh>
    <rPh sb="4" eb="6">
      <t>ゼンカク</t>
    </rPh>
    <rPh sb="8" eb="10">
      <t>ニュウリョク</t>
    </rPh>
    <rPh sb="12" eb="13">
      <t>クダ</t>
    </rPh>
    <rPh sb="16" eb="18">
      <t>ミョウジ</t>
    </rPh>
    <rPh sb="19" eb="21">
      <t>ナマエ</t>
    </rPh>
    <rPh sb="22" eb="23">
      <t>アイダ</t>
    </rPh>
    <rPh sb="24" eb="26">
      <t>ゼンカク</t>
    </rPh>
    <rPh sb="32" eb="33">
      <t>イ</t>
    </rPh>
    <rPh sb="35" eb="36">
      <t>クダ</t>
    </rPh>
    <phoneticPr fontId="2"/>
  </si>
  <si>
    <t>（５）</t>
  </si>
  <si>
    <t>①リストから男・女を選択してください。→性別に&lt;男&gt;or&lt;女&gt;が表示されます。</t>
    <rPh sb="6" eb="7">
      <t>オトコ</t>
    </rPh>
    <rPh sb="8" eb="9">
      <t>オンナ</t>
    </rPh>
    <rPh sb="10" eb="12">
      <t>センタク</t>
    </rPh>
    <rPh sb="20" eb="22">
      <t>セイベツ</t>
    </rPh>
    <rPh sb="24" eb="25">
      <t>オトコ</t>
    </rPh>
    <rPh sb="29" eb="30">
      <t>オンナ</t>
    </rPh>
    <rPh sb="32" eb="34">
      <t>ヒョウジ</t>
    </rPh>
    <phoneticPr fontId="2"/>
  </si>
  <si>
    <t>①リストより選択してください。</t>
    <rPh sb="6" eb="8">
      <t>センタク</t>
    </rPh>
    <phoneticPr fontId="9"/>
  </si>
  <si>
    <t>①学生は学年をリストから選択して下さい。必要ない場合は空欄でお願いします。</t>
    <rPh sb="1" eb="3">
      <t>ガクセイ</t>
    </rPh>
    <rPh sb="4" eb="6">
      <t>ガクネン</t>
    </rPh>
    <rPh sb="12" eb="14">
      <t>センタク</t>
    </rPh>
    <rPh sb="16" eb="17">
      <t>クダ</t>
    </rPh>
    <rPh sb="20" eb="22">
      <t>ヒツヨウ</t>
    </rPh>
    <rPh sb="24" eb="26">
      <t>バアイ</t>
    </rPh>
    <rPh sb="27" eb="29">
      <t>クウラン</t>
    </rPh>
    <rPh sb="31" eb="32">
      <t>ネガ</t>
    </rPh>
    <phoneticPr fontId="2"/>
  </si>
  <si>
    <r>
      <t>③大学生で大学院の場合は〈</t>
    </r>
    <r>
      <rPr>
        <sz val="10"/>
        <color indexed="10"/>
        <rFont val="ＭＳ ゴシック"/>
        <family val="3"/>
        <charset val="128"/>
      </rPr>
      <t>M_,D_</t>
    </r>
    <r>
      <rPr>
        <sz val="10"/>
        <rFont val="ＭＳ ゴシック"/>
        <family val="3"/>
        <charset val="128"/>
      </rPr>
      <t>〉がつきます。</t>
    </r>
    <rPh sb="1" eb="4">
      <t>ダイガクセイ</t>
    </rPh>
    <rPh sb="5" eb="8">
      <t>ダイガクイン</t>
    </rPh>
    <rPh sb="9" eb="11">
      <t>バアイ</t>
    </rPh>
    <phoneticPr fontId="2"/>
  </si>
  <si>
    <t>（８）</t>
  </si>
  <si>
    <t>（９）</t>
  </si>
  <si>
    <t>（１０）</t>
  </si>
  <si>
    <t>　①生まれ月（1～12），生まれ日（01～31）を入力してください</t>
    <rPh sb="2" eb="3">
      <t>ウ</t>
    </rPh>
    <rPh sb="5" eb="6">
      <t>ツキ</t>
    </rPh>
    <rPh sb="13" eb="14">
      <t>ウ</t>
    </rPh>
    <rPh sb="16" eb="17">
      <t>ヒ</t>
    </rPh>
    <rPh sb="25" eb="27">
      <t>ニュウリョク</t>
    </rPh>
    <phoneticPr fontId="2"/>
  </si>
  <si>
    <t>　【入力例】　１月１日生まれ（101） １１月４日生まれ（1104）</t>
    <rPh sb="2" eb="5">
      <t>ニュウリョクレイ</t>
    </rPh>
    <rPh sb="8" eb="9">
      <t>ガツ</t>
    </rPh>
    <rPh sb="10" eb="11">
      <t>ニチ</t>
    </rPh>
    <rPh sb="11" eb="12">
      <t>ウ</t>
    </rPh>
    <rPh sb="22" eb="23">
      <t>ガツ</t>
    </rPh>
    <rPh sb="24" eb="25">
      <t>ニチ</t>
    </rPh>
    <rPh sb="25" eb="26">
      <t>ウ</t>
    </rPh>
    <phoneticPr fontId="2"/>
  </si>
  <si>
    <t>（１１）</t>
  </si>
  <si>
    <t>①参加種目をリストから選択してください。→参加種目に表示されます。</t>
    <rPh sb="1" eb="3">
      <t>サンカ</t>
    </rPh>
    <rPh sb="3" eb="5">
      <t>シュモク</t>
    </rPh>
    <rPh sb="11" eb="13">
      <t>センタク</t>
    </rPh>
    <rPh sb="21" eb="23">
      <t>サンカ</t>
    </rPh>
    <rPh sb="23" eb="25">
      <t>シュモク</t>
    </rPh>
    <rPh sb="26" eb="28">
      <t>ヒョウジ</t>
    </rPh>
    <phoneticPr fontId="2"/>
  </si>
  <si>
    <t>ｼｰｽﾞﾝ･ﾍﾞｽﾄ</t>
  </si>
  <si>
    <t>ｼｰｽﾞﾝ･ﾍﾞｽﾄ</t>
    <phoneticPr fontId="2"/>
  </si>
  <si>
    <t>①今季ベスト記録で番組編成しますので、必ず入力してください。（第１戦は，昨季のベストを入力）</t>
    <rPh sb="1" eb="3">
      <t>コンキ</t>
    </rPh>
    <rPh sb="6" eb="8">
      <t>キロク</t>
    </rPh>
    <rPh sb="9" eb="11">
      <t>バングミ</t>
    </rPh>
    <rPh sb="11" eb="13">
      <t>ヘンセイ</t>
    </rPh>
    <rPh sb="19" eb="20">
      <t>カナラ</t>
    </rPh>
    <rPh sb="21" eb="23">
      <t>ニュウリョク</t>
    </rPh>
    <rPh sb="31" eb="32">
      <t>ダイ</t>
    </rPh>
    <rPh sb="33" eb="34">
      <t>セン</t>
    </rPh>
    <rPh sb="36" eb="38">
      <t>サクキ</t>
    </rPh>
    <rPh sb="43" eb="45">
      <t>ニュウリョク</t>
    </rPh>
    <phoneticPr fontId="2"/>
  </si>
  <si>
    <t>②1チームの場合は、入力しないでください</t>
    <rPh sb="6" eb="8">
      <t>バアイ</t>
    </rPh>
    <rPh sb="10" eb="12">
      <t>ニュウリョク</t>
    </rPh>
    <phoneticPr fontId="2"/>
  </si>
  <si>
    <t>旭川東高</t>
    <phoneticPr fontId="2"/>
  </si>
  <si>
    <t>4X100mR</t>
    <phoneticPr fontId="2"/>
  </si>
  <si>
    <t>4X400mR</t>
    <phoneticPr fontId="2"/>
  </si>
  <si>
    <t>3.20.10</t>
    <phoneticPr fontId="2"/>
  </si>
  <si>
    <t>No</t>
    <phoneticPr fontId="2"/>
  </si>
  <si>
    <r>
      <t>②中学生でクラブチーム所属の場合は、学年の前に&lt;</t>
    </r>
    <r>
      <rPr>
        <sz val="10"/>
        <color indexed="10"/>
        <rFont val="ＭＳ ゴシック"/>
        <family val="3"/>
        <charset val="128"/>
      </rPr>
      <t>J_</t>
    </r>
    <r>
      <rPr>
        <sz val="10"/>
        <rFont val="ＭＳ ゴシック"/>
        <family val="3"/>
        <charset val="128"/>
      </rPr>
      <t>&gt;がつきます。</t>
    </r>
    <phoneticPr fontId="2"/>
  </si>
  <si>
    <t>占冠中</t>
  </si>
  <si>
    <t>和寒中</t>
  </si>
  <si>
    <t>剣淵中</t>
  </si>
  <si>
    <t>士別中</t>
  </si>
  <si>
    <t>士別南中</t>
  </si>
  <si>
    <t>上士別中</t>
  </si>
  <si>
    <t>士別多寄中</t>
  </si>
  <si>
    <t>旭川中央中</t>
    <rPh sb="2" eb="3">
      <t>チュウ</t>
    </rPh>
    <rPh sb="3" eb="4">
      <t>オウ</t>
    </rPh>
    <phoneticPr fontId="2"/>
  </si>
  <si>
    <t>旭川永嶺高</t>
    <rPh sb="0" eb="2">
      <t>アサヒカワ</t>
    </rPh>
    <rPh sb="2" eb="3">
      <t>エイ</t>
    </rPh>
    <rPh sb="3" eb="4">
      <t>リョウ</t>
    </rPh>
    <rPh sb="4" eb="5">
      <t>コウ</t>
    </rPh>
    <phoneticPr fontId="2"/>
  </si>
  <si>
    <t>男子4X100mR</t>
    <phoneticPr fontId="2"/>
  </si>
  <si>
    <t>小学男女混合4X100mR</t>
    <rPh sb="0" eb="2">
      <t>ショウガク</t>
    </rPh>
    <rPh sb="2" eb="4">
      <t>ダンジョ</t>
    </rPh>
    <rPh sb="4" eb="6">
      <t>コンゴウ</t>
    </rPh>
    <phoneticPr fontId="2"/>
  </si>
  <si>
    <t>小学男子ｼﾞｬﾍﾞﾘｯｸﾎﾞｰﾙ投</t>
    <rPh sb="16" eb="17">
      <t>ナ</t>
    </rPh>
    <phoneticPr fontId="2"/>
  </si>
  <si>
    <t>小学女子ｼﾞｬﾍﾞﾘｯｸﾎﾞｰﾙ投</t>
  </si>
  <si>
    <t>旭川藤星高</t>
    <rPh sb="3" eb="4">
      <t>ホシ</t>
    </rPh>
    <phoneticPr fontId="2"/>
  </si>
  <si>
    <t>トマム学校</t>
    <rPh sb="3" eb="5">
      <t>ガッコウ</t>
    </rPh>
    <phoneticPr fontId="2"/>
  </si>
  <si>
    <t>比布中央学校</t>
    <rPh sb="2" eb="4">
      <t>チュウオウ</t>
    </rPh>
    <rPh sb="4" eb="6">
      <t>ガッコウ</t>
    </rPh>
    <phoneticPr fontId="2"/>
  </si>
  <si>
    <t>士別南小</t>
    <rPh sb="0" eb="4">
      <t>シベツミナミショウ</t>
    </rPh>
    <phoneticPr fontId="2"/>
  </si>
  <si>
    <t>RyukokuAC</t>
    <phoneticPr fontId="2"/>
  </si>
  <si>
    <t>旭川東光ｽﾎﾟｰﾂ少年団</t>
    <rPh sb="0" eb="2">
      <t>アサヒカワ</t>
    </rPh>
    <rPh sb="2" eb="4">
      <t>トウコウ</t>
    </rPh>
    <rPh sb="9" eb="12">
      <t>ショウネンダン</t>
    </rPh>
    <phoneticPr fontId="2"/>
  </si>
  <si>
    <t>DohokuAthleteClub</t>
    <phoneticPr fontId="2"/>
  </si>
  <si>
    <t>旭川愛宕AC</t>
    <rPh sb="0" eb="2">
      <t>アサヒカワ</t>
    </rPh>
    <rPh sb="2" eb="4">
      <t>アタゴ</t>
    </rPh>
    <phoneticPr fontId="2"/>
  </si>
  <si>
    <t>旭川神居伊の沢XC</t>
    <rPh sb="0" eb="2">
      <t>アサヒカワ</t>
    </rPh>
    <rPh sb="2" eb="4">
      <t>カムイ</t>
    </rPh>
    <rPh sb="4" eb="5">
      <t>イ</t>
    </rPh>
    <rPh sb="6" eb="7">
      <t>サワ</t>
    </rPh>
    <phoneticPr fontId="2"/>
  </si>
  <si>
    <t>東川XC少年団</t>
    <rPh sb="4" eb="7">
      <t>ショウネンダン</t>
    </rPh>
    <phoneticPr fontId="2"/>
  </si>
  <si>
    <t>北柔会</t>
    <rPh sb="0" eb="1">
      <t>キタ</t>
    </rPh>
    <rPh sb="1" eb="2">
      <t>ジュウ</t>
    </rPh>
    <rPh sb="2" eb="3">
      <t>カイ</t>
    </rPh>
    <phoneticPr fontId="2"/>
  </si>
  <si>
    <t>枝幸中</t>
    <rPh sb="0" eb="3">
      <t>エサシチュウ</t>
    </rPh>
    <phoneticPr fontId="2"/>
  </si>
  <si>
    <t>枝幸南中</t>
    <rPh sb="0" eb="4">
      <t>エサシミナミチュウ</t>
    </rPh>
    <phoneticPr fontId="2"/>
  </si>
  <si>
    <t>ｸﾗｰｸ記念国際高</t>
    <rPh sb="4" eb="6">
      <t>キネン</t>
    </rPh>
    <rPh sb="6" eb="8">
      <t>コクサイ</t>
    </rPh>
    <rPh sb="8" eb="9">
      <t>ダカ</t>
    </rPh>
    <phoneticPr fontId="2"/>
  </si>
  <si>
    <t>ふらのｼﾞｭﾆｱ陸上ｸﾗﾌﾞ</t>
    <rPh sb="8" eb="10">
      <t>リクジョウ</t>
    </rPh>
    <phoneticPr fontId="2"/>
  </si>
  <si>
    <t>富良野樹海学校</t>
    <rPh sb="5" eb="7">
      <t>ガッコウ</t>
    </rPh>
    <phoneticPr fontId="2"/>
  </si>
  <si>
    <t>美深中仁宇布中</t>
    <rPh sb="3" eb="4">
      <t>ニ</t>
    </rPh>
    <rPh sb="4" eb="5">
      <t>ウ</t>
    </rPh>
    <rPh sb="5" eb="6">
      <t>ヌノ</t>
    </rPh>
    <rPh sb="6" eb="7">
      <t>チュウ</t>
    </rPh>
    <phoneticPr fontId="2"/>
  </si>
  <si>
    <t>旭川志峯高</t>
    <rPh sb="2" eb="3">
      <t>シ</t>
    </rPh>
    <rPh sb="3" eb="4">
      <t>ミネ</t>
    </rPh>
    <phoneticPr fontId="2"/>
  </si>
  <si>
    <t>その他</t>
    <rPh sb="2" eb="3">
      <t>タ</t>
    </rPh>
    <phoneticPr fontId="2"/>
  </si>
  <si>
    <t>男子2000m</t>
  </si>
  <si>
    <t>男子150m</t>
    <phoneticPr fontId="2"/>
  </si>
  <si>
    <t>男子300mH(0.914m)</t>
    <phoneticPr fontId="2"/>
  </si>
  <si>
    <t>女子2000m</t>
  </si>
  <si>
    <t>旭川TRC.</t>
    <rPh sb="0" eb="2">
      <t>アサヒカワ</t>
    </rPh>
    <phoneticPr fontId="2"/>
  </si>
  <si>
    <t>男子110mJH(0.991m/9.14m)</t>
    <phoneticPr fontId="2"/>
  </si>
  <si>
    <t>女子100mYH(0.762m/8.5m)</t>
  </si>
  <si>
    <t>女子300mH(0.762m)</t>
  </si>
  <si>
    <t>女子150m</t>
  </si>
  <si>
    <t>競技者名英字</t>
  </si>
  <si>
    <t>DOHOKU Taro</t>
    <phoneticPr fontId="2"/>
  </si>
  <si>
    <t>枝幸陸上ｸﾗﾌﾞ</t>
    <rPh sb="0" eb="2">
      <t>エサシ</t>
    </rPh>
    <rPh sb="2" eb="4">
      <t>リクジョウ</t>
    </rPh>
    <phoneticPr fontId="2"/>
  </si>
  <si>
    <t>（６）</t>
  </si>
  <si>
    <t>（７）</t>
  </si>
  <si>
    <t>（１２）</t>
  </si>
  <si>
    <t>DOHOKU Taro</t>
  </si>
  <si>
    <t>　【入力例】　室蘭　太朗　　　　佐々木　翔　　　森　稔　　　佐藤　栞　　　小山田　さおり　</t>
    <rPh sb="2" eb="5">
      <t>ニュウリョクレイ</t>
    </rPh>
    <rPh sb="7" eb="9">
      <t>ムロラン</t>
    </rPh>
    <rPh sb="10" eb="12">
      <t>タロウ</t>
    </rPh>
    <rPh sb="16" eb="19">
      <t>ササキ</t>
    </rPh>
    <rPh sb="20" eb="21">
      <t>ショウ</t>
    </rPh>
    <rPh sb="24" eb="25">
      <t>モリ</t>
    </rPh>
    <rPh sb="26" eb="27">
      <t>ミノル</t>
    </rPh>
    <rPh sb="30" eb="32">
      <t>サトウ</t>
    </rPh>
    <rPh sb="33" eb="34">
      <t>シオリ</t>
    </rPh>
    <rPh sb="37" eb="40">
      <t>オヤマダ</t>
    </rPh>
    <phoneticPr fontId="2"/>
  </si>
  <si>
    <t>　【入力例】　ﾑﾛﾗﾝ ﾀﾛｳ　　ｵﾔﾏﾀﾞ ｻｵﾘ</t>
    <rPh sb="2" eb="5">
      <t>ニュウリョクレイ</t>
    </rPh>
    <phoneticPr fontId="2"/>
  </si>
  <si>
    <t>①半角で苗字は大文字、なまえは最初は大文字続いて小文字で入力して下さい。姓、名の間は必ず半角スペースを入れて下さい。</t>
    <rPh sb="1" eb="3">
      <t>ハンカク</t>
    </rPh>
    <rPh sb="4" eb="6">
      <t>ミョウジ</t>
    </rPh>
    <rPh sb="7" eb="10">
      <t>オオモジ</t>
    </rPh>
    <rPh sb="15" eb="17">
      <t>サイショ</t>
    </rPh>
    <rPh sb="18" eb="21">
      <t>オオモジ</t>
    </rPh>
    <rPh sb="21" eb="22">
      <t>ツヅ</t>
    </rPh>
    <rPh sb="24" eb="27">
      <t>コモジ</t>
    </rPh>
    <rPh sb="28" eb="30">
      <t>ニュウリョク</t>
    </rPh>
    <rPh sb="32" eb="33">
      <t>クダ</t>
    </rPh>
    <rPh sb="36" eb="37">
      <t>セイ</t>
    </rPh>
    <rPh sb="38" eb="39">
      <t>ナ</t>
    </rPh>
    <rPh sb="40" eb="41">
      <t>アイダ</t>
    </rPh>
    <rPh sb="42" eb="43">
      <t>カナラ</t>
    </rPh>
    <rPh sb="44" eb="46">
      <t>ハンカク</t>
    </rPh>
    <rPh sb="51" eb="52">
      <t>イ</t>
    </rPh>
    <rPh sb="54" eb="55">
      <t>クダ</t>
    </rPh>
    <phoneticPr fontId="2"/>
  </si>
  <si>
    <t>　【入力例】　MIRORA Taro　　OYAMADA Saori</t>
    <rPh sb="2" eb="5">
      <t>ニュウリョクレイ</t>
    </rPh>
    <phoneticPr fontId="2"/>
  </si>
  <si>
    <t>（５）ﾌﾘｶﾞﾅ</t>
    <phoneticPr fontId="2"/>
  </si>
  <si>
    <t>（６）性別ｺｰﾄﾞ</t>
    <rPh sb="3" eb="5">
      <t>セイベツ</t>
    </rPh>
    <phoneticPr fontId="2"/>
  </si>
  <si>
    <t>（７）学年</t>
    <rPh sb="3" eb="5">
      <t>ガクネン</t>
    </rPh>
    <phoneticPr fontId="2"/>
  </si>
  <si>
    <t>（８）生年</t>
    <rPh sb="3" eb="5">
      <t>セイネン</t>
    </rPh>
    <phoneticPr fontId="2"/>
  </si>
  <si>
    <t>（９）月日</t>
    <rPh sb="3" eb="5">
      <t>ガッピ</t>
    </rPh>
    <phoneticPr fontId="2"/>
  </si>
  <si>
    <t>（１０）個人所属地</t>
    <rPh sb="4" eb="6">
      <t>コジン</t>
    </rPh>
    <rPh sb="6" eb="8">
      <t>ショゾク</t>
    </rPh>
    <rPh sb="8" eb="9">
      <t>チ</t>
    </rPh>
    <phoneticPr fontId="2"/>
  </si>
  <si>
    <t>（１２）シーズン・ベスト</t>
    <phoneticPr fontId="2"/>
  </si>
  <si>
    <t>（１１）参加種目</t>
    <rPh sb="4" eb="8">
      <t>サンカシュモク</t>
    </rPh>
    <phoneticPr fontId="2"/>
  </si>
  <si>
    <t>（１３）リレー複数チーム参加の場合</t>
    <rPh sb="7" eb="9">
      <t>フクスウ</t>
    </rPh>
    <rPh sb="12" eb="14">
      <t>サンカ</t>
    </rPh>
    <rPh sb="15" eb="17">
      <t>バアイ</t>
    </rPh>
    <phoneticPr fontId="2"/>
  </si>
  <si>
    <t>（１３）</t>
    <phoneticPr fontId="2"/>
  </si>
  <si>
    <t>国籍</t>
  </si>
  <si>
    <t>国籍</t>
    <rPh sb="0" eb="2">
      <t>コクセキ</t>
    </rPh>
    <phoneticPr fontId="2"/>
  </si>
  <si>
    <t>JPN</t>
    <phoneticPr fontId="2"/>
  </si>
  <si>
    <t>ｺｰﾄﾞ</t>
    <phoneticPr fontId="2"/>
  </si>
  <si>
    <t>ｼｰｽﾞﾝﾍﾞｽﾄ</t>
  </si>
  <si>
    <t>ｼｰｽﾞﾝﾍﾞｽﾄ</t>
    <phoneticPr fontId="2"/>
  </si>
  <si>
    <t>男女</t>
    <rPh sb="1" eb="2">
      <t>オンナ</t>
    </rPh>
    <phoneticPr fontId="2"/>
  </si>
  <si>
    <t>登録地</t>
    <rPh sb="0" eb="2">
      <t>トウロク</t>
    </rPh>
    <rPh sb="2" eb="3">
      <t>ゾクチ</t>
    </rPh>
    <phoneticPr fontId="2"/>
  </si>
  <si>
    <t>ﾁｰﾑ</t>
    <phoneticPr fontId="2"/>
  </si>
  <si>
    <t>例：</t>
    <rPh sb="0" eb="1">
      <t>レイ</t>
    </rPh>
    <phoneticPr fontId="2"/>
  </si>
  <si>
    <t>E</t>
    <phoneticPr fontId="2"/>
  </si>
  <si>
    <t>人数</t>
    <rPh sb="0" eb="1">
      <t>ニン</t>
    </rPh>
    <rPh sb="1" eb="2">
      <t>スウ</t>
    </rPh>
    <phoneticPr fontId="2"/>
  </si>
  <si>
    <t>ﾘﾚｰ</t>
    <phoneticPr fontId="2"/>
  </si>
  <si>
    <t>申込団体　所属市町村</t>
    <rPh sb="0" eb="2">
      <t>モウシコ</t>
    </rPh>
    <rPh sb="2" eb="4">
      <t>ダンタイ</t>
    </rPh>
    <rPh sb="5" eb="7">
      <t>ショゾク</t>
    </rPh>
    <rPh sb="7" eb="10">
      <t>シチョウソン</t>
    </rPh>
    <phoneticPr fontId="2"/>
  </si>
  <si>
    <t>④アナウンサー</t>
    <phoneticPr fontId="2"/>
  </si>
  <si>
    <t>⑥用器具係</t>
    <rPh sb="1" eb="5">
      <t>ヨウキグカカリ</t>
    </rPh>
    <phoneticPr fontId="2"/>
  </si>
  <si>
    <t>■希望審判</t>
    <rPh sb="1" eb="3">
      <t>キボウ</t>
    </rPh>
    <rPh sb="3" eb="5">
      <t>シンパン</t>
    </rPh>
    <phoneticPr fontId="2"/>
  </si>
  <si>
    <t>■申込者情報</t>
    <rPh sb="1" eb="3">
      <t>モウシコミ</t>
    </rPh>
    <rPh sb="3" eb="4">
      <t>シャ</t>
    </rPh>
    <rPh sb="4" eb="6">
      <t>ジョウホウ</t>
    </rPh>
    <phoneticPr fontId="2"/>
  </si>
  <si>
    <t>■大会</t>
    <rPh sb="1" eb="3">
      <t>タイカイ</t>
    </rPh>
    <phoneticPr fontId="2"/>
  </si>
  <si>
    <t>申込一覧表</t>
    <rPh sb="0" eb="2">
      <t>モウシコミ</t>
    </rPh>
    <rPh sb="2" eb="4">
      <t>イチラン</t>
    </rPh>
    <rPh sb="4" eb="5">
      <t>ヒョウ</t>
    </rPh>
    <phoneticPr fontId="2"/>
  </si>
  <si>
    <t>色のついたセルは、直接入力しないでください。</t>
    <rPh sb="0" eb="1">
      <t>イロ</t>
    </rPh>
    <rPh sb="9" eb="11">
      <t>チョクセツ</t>
    </rPh>
    <rPh sb="11" eb="13">
      <t>ニュウリョク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</si>
  <si>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</si>
  <si>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</si>
  <si>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申込団体（正式名称）</t>
    <rPh sb="0" eb="2">
      <t>モウシコ</t>
    </rPh>
    <rPh sb="2" eb="4">
      <t>ダンタイ</t>
    </rPh>
    <rPh sb="5" eb="7">
      <t>セイシキ</t>
    </rPh>
    <rPh sb="7" eb="9">
      <t>メイショウ</t>
    </rPh>
    <phoneticPr fontId="2"/>
  </si>
  <si>
    <t>様</t>
    <rPh sb="0" eb="1">
      <t>サマ</t>
    </rPh>
    <phoneticPr fontId="2"/>
  </si>
  <si>
    <t>①一任　②記録　③情報処理　④アナウンサー　⑤競技者係　⑥用器具係　⑦風力　⑧周回記録　⑨写真判定　⑩監察　⑪スターター　⑫出発　⑬跳躍　⑭投てき　から選んでください。</t>
    <rPh sb="1" eb="3">
      <t>イチニン</t>
    </rPh>
    <rPh sb="26" eb="27">
      <t>カカリ</t>
    </rPh>
    <rPh sb="32" eb="33">
      <t>カカリ</t>
    </rPh>
    <phoneticPr fontId="2"/>
  </si>
  <si>
    <t>⑧周回記録</t>
    <phoneticPr fontId="2"/>
  </si>
  <si>
    <t>⑨写真判定</t>
    <phoneticPr fontId="2"/>
  </si>
  <si>
    <t>⑩監察</t>
    <phoneticPr fontId="2"/>
  </si>
  <si>
    <t>⑪スターター</t>
    <phoneticPr fontId="2"/>
  </si>
  <si>
    <t>⑫出発</t>
    <phoneticPr fontId="2"/>
  </si>
  <si>
    <t>⑬跳躍</t>
    <phoneticPr fontId="2"/>
  </si>
  <si>
    <t>⑭投てき</t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</si>
  <si>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</si>
  <si>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　但し，大会参加料として，上記の金額を領収いたしました。</t>
    <rPh sb="1" eb="2">
      <t>タダ</t>
    </rPh>
    <rPh sb="4" eb="6">
      <t>タイカイ</t>
    </rPh>
    <rPh sb="6" eb="8">
      <t>サンカ</t>
    </rPh>
    <rPh sb="8" eb="9">
      <t>リョウ</t>
    </rPh>
    <rPh sb="13" eb="15">
      <t>ジョウキ</t>
    </rPh>
    <rPh sb="16" eb="18">
      <t>キンガク</t>
    </rPh>
    <rPh sb="19" eb="21">
      <t>リョウシュウ</t>
    </rPh>
    <phoneticPr fontId="2"/>
  </si>
  <si>
    <t>道北陸上競技協会　大会総務　　</t>
    <rPh sb="0" eb="2">
      <t>ドウホク</t>
    </rPh>
    <rPh sb="2" eb="4">
      <t>リクジョウ</t>
    </rPh>
    <rPh sb="4" eb="8">
      <t>キョウギキョウカイ</t>
    </rPh>
    <rPh sb="9" eb="13">
      <t>タイカイソウム</t>
    </rPh>
    <phoneticPr fontId="2"/>
  </si>
  <si>
    <t>■参加料明細</t>
    <rPh sb="1" eb="4">
      <t>サンカリョウ</t>
    </rPh>
    <rPh sb="4" eb="6">
      <t>メイサイ</t>
    </rPh>
    <phoneticPr fontId="2"/>
  </si>
  <si>
    <t>　　リレー</t>
    <phoneticPr fontId="2"/>
  </si>
  <si>
    <t>　　（内訳）　個人</t>
    <rPh sb="3" eb="5">
      <t>ウチワケ</t>
    </rPh>
    <rPh sb="7" eb="9">
      <t>コジン</t>
    </rPh>
    <phoneticPr fontId="2"/>
  </si>
  <si>
    <t>カテゴリー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</si>
</sst>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00"/>
    <numFmt numFmtId="177" formatCode="m/d;@"/>
    <numFmt numFmtId="178" formatCode="#,##0;&quot;¥&quot;&quot;¥&quot;&quot;¥&quot;\!\!\!\-#,##0;&quot;-&quot;"/>
    <numFmt numFmtId="179" formatCode="_(&quot;¥&quot;* #,##0_);_(&quot;¥&quot;* \(#,##0\);_(&quot;¥&quot;* &quot;-&quot;??_);_(@_)"/>
    <numFmt numFmtId="180" formatCode="#,##0&quot;円&quot;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6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color indexed="12"/>
      <name val="ＭＳ ゴシック"/>
      <family val="3"/>
      <charset val="128"/>
    </font>
    <font>
      <b/>
      <sz val="10"/>
      <color indexed="60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name val="Arial"/>
      <family val="2"/>
    </font>
    <font>
      <sz val="9"/>
      <color indexed="81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3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sz val="16"/>
      <color theme="1"/>
      <name val="HG正楷書体-PRO"/>
      <family val="4"/>
      <charset val="128"/>
    </font>
    <font>
      <b/>
      <i/>
      <sz val="32"/>
      <name val="HG正楷書体-PRO"/>
      <family val="4"/>
      <charset val="128"/>
    </font>
    <font>
      <sz val="12"/>
      <name val="HG正楷書体-PRO"/>
      <family val="4"/>
      <charset val="128"/>
    </font>
    <font>
      <sz val="14"/>
      <name val="HG正楷書体-PRO"/>
      <family val="4"/>
      <charset val="128"/>
    </font>
    <font>
      <sz val="14"/>
      <color theme="1"/>
      <name val="HG正楷書体-PRO"/>
      <family val="4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Horizontal">
        <fgColor theme="0" tint="-0.24994659260841701"/>
        <bgColor indexed="65"/>
      </patternFill>
    </fill>
  </fills>
  <borders count="1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 diagonalUp="1" diagonalDown="1">
      <left/>
      <right/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178" fontId="19" fillId="0" borderId="0" applyFill="0" applyBorder="0" applyAlignment="0"/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17" fillId="0" borderId="0"/>
    <xf numFmtId="0" fontId="28" fillId="0" borderId="0" applyNumberFormat="0" applyFill="0" applyBorder="0" applyAlignment="0" applyProtection="0">
      <alignment vertical="top"/>
      <protection locked="0"/>
    </xf>
    <xf numFmtId="179" fontId="5" fillId="2" borderId="3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4" xfId="0" quotePrefix="1" applyFont="1" applyBorder="1">
      <alignment vertical="center"/>
    </xf>
    <xf numFmtId="176" fontId="5" fillId="0" borderId="4" xfId="0" applyNumberFormat="1" applyFont="1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/>
    <xf numFmtId="0" fontId="3" fillId="0" borderId="0" xfId="0" applyFont="1" applyAlignment="1">
      <alignment horizontal="left" vertical="top" wrapText="1"/>
    </xf>
    <xf numFmtId="0" fontId="27" fillId="0" borderId="6" xfId="8" applyBorder="1" applyAlignment="1">
      <alignment horizontal="center" vertical="center"/>
    </xf>
    <xf numFmtId="0" fontId="27" fillId="0" borderId="0" xfId="8">
      <alignment vertical="center"/>
    </xf>
    <xf numFmtId="0" fontId="16" fillId="0" borderId="0" xfId="8" applyFont="1">
      <alignment vertical="center"/>
    </xf>
    <xf numFmtId="0" fontId="14" fillId="0" borderId="0" xfId="8" applyFont="1" applyAlignment="1"/>
    <xf numFmtId="0" fontId="27" fillId="0" borderId="8" xfId="8" applyBorder="1">
      <alignment vertical="center"/>
    </xf>
    <xf numFmtId="0" fontId="27" fillId="0" borderId="8" xfId="8" applyBorder="1" applyAlignment="1">
      <alignment vertical="center" textRotation="255"/>
    </xf>
    <xf numFmtId="49" fontId="22" fillId="3" borderId="0" xfId="0" applyNumberFormat="1" applyFont="1" applyFill="1" applyAlignment="1">
      <alignment horizontal="center" vertical="center" shrinkToFit="1"/>
    </xf>
    <xf numFmtId="49" fontId="21" fillId="4" borderId="0" xfId="0" applyNumberFormat="1" applyFont="1" applyFill="1">
      <alignment vertical="center"/>
    </xf>
    <xf numFmtId="0" fontId="5" fillId="0" borderId="18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quotePrefix="1" applyFont="1" applyAlignment="1">
      <alignment horizontal="center" vertical="center"/>
    </xf>
    <xf numFmtId="0" fontId="25" fillId="0" borderId="4" xfId="0" applyFont="1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25" fillId="0" borderId="0" xfId="0" applyFont="1">
      <alignment vertical="center"/>
    </xf>
    <xf numFmtId="0" fontId="26" fillId="0" borderId="0" xfId="0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25" fillId="0" borderId="4" xfId="0" applyFont="1" applyBorder="1" applyAlignment="1" applyProtection="1">
      <alignment horizontal="right" vertical="center"/>
      <protection locked="0"/>
    </xf>
    <xf numFmtId="0" fontId="14" fillId="0" borderId="0" xfId="0" applyFont="1" applyProtection="1">
      <alignment vertical="center"/>
      <protection locked="0"/>
    </xf>
    <xf numFmtId="0" fontId="21" fillId="7" borderId="4" xfId="0" applyFont="1" applyFill="1" applyBorder="1">
      <alignment vertical="center"/>
    </xf>
    <xf numFmtId="0" fontId="21" fillId="7" borderId="4" xfId="0" applyFont="1" applyFill="1" applyBorder="1" applyAlignment="1">
      <alignment horizontal="center" vertical="center"/>
    </xf>
    <xf numFmtId="49" fontId="21" fillId="7" borderId="4" xfId="0" applyNumberFormat="1" applyFont="1" applyFill="1" applyBorder="1">
      <alignment vertical="center"/>
    </xf>
    <xf numFmtId="0" fontId="3" fillId="7" borderId="4" xfId="0" applyFont="1" applyFill="1" applyBorder="1" applyAlignment="1">
      <alignment horizontal="center" vertical="center" shrinkToFit="1"/>
    </xf>
    <xf numFmtId="0" fontId="3" fillId="7" borderId="4" xfId="0" applyFont="1" applyFill="1" applyBorder="1" applyAlignment="1">
      <alignment horizontal="center" vertical="center"/>
    </xf>
    <xf numFmtId="49" fontId="3" fillId="7" borderId="4" xfId="0" applyNumberFormat="1" applyFont="1" applyFill="1" applyBorder="1" applyAlignment="1">
      <alignment horizontal="center" vertical="center" shrinkToFit="1"/>
    </xf>
    <xf numFmtId="177" fontId="25" fillId="0" borderId="0" xfId="0" applyNumberFormat="1" applyFont="1" applyProtection="1">
      <alignment vertical="center"/>
      <protection locked="0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4" xfId="0" applyFont="1" applyBorder="1" applyProtection="1">
      <alignment vertical="center"/>
      <protection locked="0"/>
    </xf>
    <xf numFmtId="0" fontId="21" fillId="7" borderId="4" xfId="0" applyFont="1" applyFill="1" applyBorder="1" applyAlignment="1">
      <alignment vertical="center" shrinkToFit="1"/>
    </xf>
    <xf numFmtId="0" fontId="27" fillId="0" borderId="33" xfId="8" applyBorder="1">
      <alignment vertical="center"/>
    </xf>
    <xf numFmtId="0" fontId="15" fillId="0" borderId="0" xfId="8" applyFont="1">
      <alignment vertical="center"/>
    </xf>
    <xf numFmtId="0" fontId="27" fillId="0" borderId="39" xfId="8" applyBorder="1">
      <alignment vertical="center"/>
    </xf>
    <xf numFmtId="0" fontId="27" fillId="0" borderId="0" xfId="8" applyAlignment="1">
      <alignment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/>
    <xf numFmtId="0" fontId="33" fillId="10" borderId="7" xfId="0" applyFont="1" applyFill="1" applyBorder="1" applyAlignment="1" applyProtection="1">
      <alignment horizontal="center" vertical="center" shrinkToFit="1"/>
      <protection locked="0"/>
    </xf>
    <xf numFmtId="0" fontId="33" fillId="8" borderId="90" xfId="0" applyFont="1" applyFill="1" applyBorder="1" applyAlignment="1" applyProtection="1">
      <alignment horizontal="center" vertical="center" shrinkToFit="1"/>
      <protection locked="0"/>
    </xf>
    <xf numFmtId="0" fontId="33" fillId="10" borderId="7" xfId="0" applyFont="1" applyFill="1" applyBorder="1" applyAlignment="1" applyProtection="1">
      <alignment horizontal="center" vertical="center"/>
      <protection locked="0"/>
    </xf>
    <xf numFmtId="0" fontId="33" fillId="10" borderId="50" xfId="0" applyFont="1" applyFill="1" applyBorder="1" applyAlignment="1" applyProtection="1">
      <alignment horizontal="center" vertical="center"/>
      <protection locked="0"/>
    </xf>
    <xf numFmtId="0" fontId="33" fillId="10" borderId="50" xfId="0" applyFont="1" applyFill="1" applyBorder="1" applyAlignment="1" applyProtection="1">
      <alignment horizontal="center" vertical="center" shrinkToFit="1"/>
      <protection locked="0"/>
    </xf>
    <xf numFmtId="0" fontId="33" fillId="11" borderId="7" xfId="0" applyFont="1" applyFill="1" applyBorder="1" applyAlignment="1" applyProtection="1">
      <alignment horizontal="center" vertical="center" shrinkToFit="1"/>
      <protection locked="0"/>
    </xf>
    <xf numFmtId="0" fontId="33" fillId="11" borderId="49" xfId="0" applyFont="1" applyFill="1" applyBorder="1" applyAlignment="1" applyProtection="1">
      <alignment horizontal="center" vertical="center" shrinkToFit="1"/>
      <protection locked="0"/>
    </xf>
    <xf numFmtId="0" fontId="33" fillId="11" borderId="7" xfId="0" applyFont="1" applyFill="1" applyBorder="1" applyAlignment="1" applyProtection="1">
      <alignment horizontal="center" vertical="center"/>
      <protection locked="0"/>
    </xf>
    <xf numFmtId="177" fontId="33" fillId="11" borderId="7" xfId="0" applyNumberFormat="1" applyFont="1" applyFill="1" applyBorder="1" applyAlignment="1" applyProtection="1">
      <alignment horizontal="center" vertical="center"/>
      <protection locked="0"/>
    </xf>
    <xf numFmtId="0" fontId="33" fillId="11" borderId="50" xfId="0" applyFont="1" applyFill="1" applyBorder="1" applyAlignment="1" applyProtection="1">
      <alignment horizontal="center" vertical="center" wrapText="1" shrinkToFit="1"/>
      <protection locked="0"/>
    </xf>
    <xf numFmtId="0" fontId="33" fillId="10" borderId="91" xfId="0" applyFont="1" applyFill="1" applyBorder="1" applyAlignment="1" applyProtection="1">
      <alignment horizontal="center" vertical="center" shrinkToFit="1"/>
      <protection locked="0"/>
    </xf>
    <xf numFmtId="0" fontId="33" fillId="10" borderId="92" xfId="0" applyFont="1" applyFill="1" applyBorder="1" applyAlignment="1" applyProtection="1">
      <alignment horizontal="center" vertical="center" shrinkToFit="1"/>
      <protection locked="0"/>
    </xf>
    <xf numFmtId="49" fontId="33" fillId="8" borderId="93" xfId="0" applyNumberFormat="1" applyFont="1" applyFill="1" applyBorder="1" applyAlignment="1" applyProtection="1">
      <alignment horizontal="center" vertical="center" shrinkToFit="1"/>
      <protection locked="0"/>
    </xf>
    <xf numFmtId="0" fontId="33" fillId="11" borderId="91" xfId="0" applyFont="1" applyFill="1" applyBorder="1" applyAlignment="1" applyProtection="1">
      <alignment horizontal="center" vertical="center" shrinkToFit="1"/>
      <protection locked="0"/>
    </xf>
    <xf numFmtId="0" fontId="33" fillId="11" borderId="92" xfId="0" applyFont="1" applyFill="1" applyBorder="1" applyAlignment="1" applyProtection="1">
      <alignment horizontal="center" vertical="center" shrinkToFit="1"/>
      <protection locked="0"/>
    </xf>
    <xf numFmtId="0" fontId="33" fillId="10" borderId="95" xfId="0" applyFont="1" applyFill="1" applyBorder="1" applyAlignment="1" applyProtection="1">
      <alignment horizontal="center" vertical="center" shrinkToFit="1"/>
      <protection locked="0"/>
    </xf>
    <xf numFmtId="0" fontId="33" fillId="11" borderId="96" xfId="0" applyFont="1" applyFill="1" applyBorder="1" applyAlignment="1" applyProtection="1">
      <alignment horizontal="center" vertical="center" shrinkToFit="1"/>
      <protection locked="0"/>
    </xf>
    <xf numFmtId="0" fontId="33" fillId="10" borderId="79" xfId="0" applyFont="1" applyFill="1" applyBorder="1" applyAlignment="1" applyProtection="1">
      <alignment vertical="center" shrinkToFit="1"/>
      <protection locked="0"/>
    </xf>
    <xf numFmtId="0" fontId="33" fillId="8" borderId="81" xfId="0" applyFont="1" applyFill="1" applyBorder="1" applyAlignment="1" applyProtection="1">
      <alignment vertical="center" shrinkToFit="1"/>
      <protection locked="0"/>
    </xf>
    <xf numFmtId="49" fontId="33" fillId="8" borderId="87" xfId="0" applyNumberFormat="1" applyFont="1" applyFill="1" applyBorder="1" applyAlignment="1" applyProtection="1">
      <alignment vertical="center" shrinkToFit="1"/>
      <protection locked="0"/>
    </xf>
    <xf numFmtId="0" fontId="33" fillId="11" borderId="86" xfId="0" applyFont="1" applyFill="1" applyBorder="1" applyAlignment="1" applyProtection="1">
      <alignment vertical="center" shrinkToFit="1"/>
      <protection locked="0"/>
    </xf>
    <xf numFmtId="0" fontId="33" fillId="11" borderId="98" xfId="0" applyFont="1" applyFill="1" applyBorder="1" applyAlignment="1" applyProtection="1">
      <alignment horizontal="center" vertical="center" shrinkToFit="1"/>
      <protection locked="0"/>
    </xf>
    <xf numFmtId="0" fontId="34" fillId="9" borderId="75" xfId="0" applyFont="1" applyFill="1" applyBorder="1" applyAlignment="1">
      <alignment vertical="center" shrinkToFit="1"/>
    </xf>
    <xf numFmtId="0" fontId="34" fillId="0" borderId="75" xfId="0" applyFont="1" applyBorder="1" applyAlignment="1" applyProtection="1">
      <alignment vertical="center" shrinkToFit="1"/>
      <protection locked="0"/>
    </xf>
    <xf numFmtId="0" fontId="34" fillId="8" borderId="76" xfId="0" applyFont="1" applyFill="1" applyBorder="1" applyAlignment="1" applyProtection="1">
      <alignment vertical="center" shrinkToFit="1"/>
      <protection locked="0"/>
    </xf>
    <xf numFmtId="0" fontId="34" fillId="0" borderId="54" xfId="0" applyFont="1" applyBorder="1" applyAlignment="1" applyProtection="1">
      <alignment vertical="center" shrinkToFit="1"/>
      <protection locked="0"/>
    </xf>
    <xf numFmtId="0" fontId="34" fillId="0" borderId="75" xfId="0" applyFont="1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vertical="center" shrinkToFit="1"/>
      <protection locked="0"/>
    </xf>
    <xf numFmtId="0" fontId="0" fillId="11" borderId="75" xfId="0" applyFill="1" applyBorder="1" applyAlignment="1">
      <alignment horizontal="center" vertical="center" shrinkToFit="1"/>
    </xf>
    <xf numFmtId="0" fontId="0" fillId="0" borderId="53" xfId="0" applyBorder="1" applyAlignment="1" applyProtection="1">
      <alignment vertical="center" shrinkToFit="1"/>
      <protection locked="0"/>
    </xf>
    <xf numFmtId="0" fontId="0" fillId="0" borderId="75" xfId="0" applyBorder="1" applyAlignment="1" applyProtection="1">
      <alignment vertical="center" shrinkToFit="1"/>
      <protection locked="0"/>
    </xf>
    <xf numFmtId="0" fontId="35" fillId="0" borderId="54" xfId="0" applyFont="1" applyBorder="1" applyAlignment="1" applyProtection="1">
      <alignment vertical="center" shrinkToFit="1"/>
      <protection locked="0"/>
    </xf>
    <xf numFmtId="0" fontId="0" fillId="0" borderId="77" xfId="0" applyBorder="1" applyAlignment="1" applyProtection="1">
      <alignment vertical="center" shrinkToFit="1"/>
      <protection locked="0"/>
    </xf>
    <xf numFmtId="0" fontId="0" fillId="10" borderId="10" xfId="0" applyFill="1" applyBorder="1" applyAlignment="1">
      <alignment vertical="center" shrinkToFit="1"/>
    </xf>
    <xf numFmtId="0" fontId="0" fillId="0" borderId="22" xfId="0" applyBorder="1" applyAlignment="1" applyProtection="1">
      <alignment vertical="center" shrinkToFit="1"/>
      <protection locked="0"/>
    </xf>
    <xf numFmtId="0" fontId="0" fillId="8" borderId="78" xfId="0" applyFill="1" applyBorder="1" applyAlignment="1" applyProtection="1">
      <alignment vertical="center" shrinkToFit="1"/>
      <protection locked="0"/>
    </xf>
    <xf numFmtId="0" fontId="0" fillId="11" borderId="10" xfId="0" applyFill="1" applyBorder="1" applyAlignment="1">
      <alignment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0" fontId="34" fillId="9" borderId="24" xfId="0" applyFont="1" applyFill="1" applyBorder="1" applyAlignment="1">
      <alignment vertical="center" shrinkToFit="1"/>
    </xf>
    <xf numFmtId="0" fontId="34" fillId="0" borderId="24" xfId="0" applyFont="1" applyBorder="1" applyAlignment="1" applyProtection="1">
      <alignment vertical="center" shrinkToFit="1"/>
      <protection locked="0"/>
    </xf>
    <xf numFmtId="0" fontId="34" fillId="8" borderId="25" xfId="0" applyFont="1" applyFill="1" applyBorder="1" applyAlignment="1" applyProtection="1">
      <alignment vertical="center" shrinkToFit="1"/>
      <protection locked="0"/>
    </xf>
    <xf numFmtId="0" fontId="34" fillId="0" borderId="26" xfId="0" applyFont="1" applyBorder="1" applyAlignment="1" applyProtection="1">
      <alignment vertical="center" shrinkToFit="1"/>
      <protection locked="0"/>
    </xf>
    <xf numFmtId="0" fontId="34" fillId="0" borderId="24" xfId="0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vertical="center" shrinkToFit="1"/>
      <protection locked="0"/>
    </xf>
    <xf numFmtId="0" fontId="0" fillId="11" borderId="24" xfId="0" applyFill="1" applyBorder="1" applyAlignment="1">
      <alignment horizontal="center" vertical="center" shrinkToFit="1"/>
    </xf>
    <xf numFmtId="0" fontId="0" fillId="0" borderId="28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35" fillId="0" borderId="26" xfId="0" applyFont="1" applyBorder="1" applyAlignment="1" applyProtection="1">
      <alignment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10" borderId="12" xfId="0" applyFill="1" applyBorder="1" applyAlignment="1">
      <alignment vertical="center" shrinkToFit="1"/>
    </xf>
    <xf numFmtId="0" fontId="0" fillId="0" borderId="13" xfId="0" applyBorder="1" applyAlignment="1" applyProtection="1">
      <alignment vertical="center" shrinkToFit="1"/>
      <protection locked="0"/>
    </xf>
    <xf numFmtId="0" fontId="0" fillId="8" borderId="29" xfId="0" applyFill="1" applyBorder="1" applyAlignment="1" applyProtection="1">
      <alignment vertical="center" shrinkToFit="1"/>
      <protection locked="0"/>
    </xf>
    <xf numFmtId="0" fontId="0" fillId="11" borderId="12" xfId="0" applyFill="1" applyBorder="1" applyAlignment="1">
      <alignment vertical="center" shrinkToFit="1"/>
    </xf>
    <xf numFmtId="0" fontId="0" fillId="0" borderId="12" xfId="0" applyBorder="1" applyAlignment="1" applyProtection="1">
      <alignment vertical="center" shrinkToFit="1"/>
      <protection locked="0"/>
    </xf>
    <xf numFmtId="0" fontId="34" fillId="9" borderId="17" xfId="0" applyFont="1" applyFill="1" applyBorder="1" applyAlignment="1">
      <alignment vertical="center" shrinkToFit="1"/>
    </xf>
    <xf numFmtId="0" fontId="34" fillId="0" borderId="17" xfId="0" applyFont="1" applyBorder="1" applyAlignment="1" applyProtection="1">
      <alignment vertical="center" shrinkToFit="1"/>
      <protection locked="0"/>
    </xf>
    <xf numFmtId="0" fontId="34" fillId="8" borderId="104" xfId="0" applyFont="1" applyFill="1" applyBorder="1" applyAlignment="1" applyProtection="1">
      <alignment vertical="center" shrinkToFit="1"/>
      <protection locked="0"/>
    </xf>
    <xf numFmtId="0" fontId="34" fillId="0" borderId="72" xfId="0" applyFont="1" applyBorder="1" applyAlignment="1" applyProtection="1">
      <alignment vertical="center" shrinkToFit="1"/>
      <protection locked="0"/>
    </xf>
    <xf numFmtId="0" fontId="34" fillId="0" borderId="17" xfId="0" applyFont="1" applyBorder="1" applyAlignment="1" applyProtection="1">
      <alignment horizontal="center" vertical="center" shrinkToFit="1"/>
      <protection locked="0"/>
    </xf>
    <xf numFmtId="0" fontId="0" fillId="0" borderId="72" xfId="0" applyBorder="1" applyAlignment="1" applyProtection="1">
      <alignment vertical="center" shrinkToFit="1"/>
      <protection locked="0"/>
    </xf>
    <xf numFmtId="0" fontId="0" fillId="11" borderId="17" xfId="0" applyFill="1" applyBorder="1" applyAlignment="1">
      <alignment horizontal="center" vertical="center" shrinkToFit="1"/>
    </xf>
    <xf numFmtId="0" fontId="0" fillId="0" borderId="71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35" fillId="0" borderId="72" xfId="0" applyFont="1" applyBorder="1" applyAlignment="1" applyProtection="1">
      <alignment vertical="center" shrinkToFit="1"/>
      <protection locked="0"/>
    </xf>
    <xf numFmtId="0" fontId="0" fillId="0" borderId="105" xfId="0" applyBorder="1" applyAlignment="1" applyProtection="1">
      <alignment vertical="center" shrinkToFit="1"/>
      <protection locked="0"/>
    </xf>
    <xf numFmtId="0" fontId="0" fillId="10" borderId="106" xfId="0" applyFill="1" applyBorder="1" applyAlignment="1">
      <alignment vertical="center" shrinkToFit="1"/>
    </xf>
    <xf numFmtId="0" fontId="0" fillId="0" borderId="14" xfId="0" applyBorder="1" applyAlignment="1" applyProtection="1">
      <alignment vertical="center" shrinkToFit="1"/>
      <protection locked="0"/>
    </xf>
    <xf numFmtId="0" fontId="0" fillId="8" borderId="107" xfId="0" applyFill="1" applyBorder="1" applyAlignment="1" applyProtection="1">
      <alignment vertical="center" shrinkToFit="1"/>
      <protection locked="0"/>
    </xf>
    <xf numFmtId="0" fontId="0" fillId="11" borderId="106" xfId="0" applyFill="1" applyBorder="1" applyAlignment="1">
      <alignment vertical="center" shrinkToFit="1"/>
    </xf>
    <xf numFmtId="0" fontId="0" fillId="0" borderId="106" xfId="0" applyBorder="1" applyAlignment="1" applyProtection="1">
      <alignment vertical="center" shrinkToFit="1"/>
      <protection locked="0"/>
    </xf>
    <xf numFmtId="0" fontId="33" fillId="10" borderId="80" xfId="0" applyFont="1" applyFill="1" applyBorder="1" applyAlignment="1" applyProtection="1">
      <alignment vertical="center" shrinkToFit="1"/>
      <protection locked="0"/>
    </xf>
    <xf numFmtId="0" fontId="33" fillId="10" borderId="82" xfId="0" applyFont="1" applyFill="1" applyBorder="1" applyAlignment="1" applyProtection="1">
      <alignment vertical="center" shrinkToFit="1"/>
      <protection locked="0"/>
    </xf>
    <xf numFmtId="0" fontId="33" fillId="10" borderId="80" xfId="0" applyFont="1" applyFill="1" applyBorder="1" applyAlignment="1" applyProtection="1">
      <alignment horizontal="center" vertical="center" shrinkToFit="1"/>
      <protection locked="0"/>
    </xf>
    <xf numFmtId="0" fontId="33" fillId="10" borderId="82" xfId="0" applyFont="1" applyFill="1" applyBorder="1" applyAlignment="1" applyProtection="1">
      <alignment horizontal="center" vertical="center" shrinkToFit="1"/>
      <protection locked="0"/>
    </xf>
    <xf numFmtId="0" fontId="33" fillId="11" borderId="80" xfId="0" applyFont="1" applyFill="1" applyBorder="1" applyAlignment="1" applyProtection="1">
      <alignment vertical="center" shrinkToFit="1"/>
      <protection locked="0"/>
    </xf>
    <xf numFmtId="0" fontId="33" fillId="11" borderId="84" xfId="0" applyFont="1" applyFill="1" applyBorder="1" applyAlignment="1" applyProtection="1">
      <alignment vertical="center" shrinkToFit="1"/>
      <protection locked="0"/>
    </xf>
    <xf numFmtId="0" fontId="33" fillId="11" borderId="82" xfId="0" applyFont="1" applyFill="1" applyBorder="1" applyAlignment="1" applyProtection="1">
      <alignment horizontal="center" vertical="center" shrinkToFit="1"/>
      <protection locked="0"/>
    </xf>
    <xf numFmtId="0" fontId="33" fillId="10" borderId="85" xfId="0" applyFont="1" applyFill="1" applyBorder="1" applyAlignment="1" applyProtection="1">
      <alignment vertical="center" shrinkToFit="1"/>
      <protection locked="0"/>
    </xf>
    <xf numFmtId="0" fontId="33" fillId="10" borderId="86" xfId="0" applyFont="1" applyFill="1" applyBorder="1" applyAlignment="1" applyProtection="1">
      <alignment vertical="center" shrinkToFit="1"/>
      <protection locked="0"/>
    </xf>
    <xf numFmtId="0" fontId="33" fillId="10" borderId="83" xfId="0" applyFont="1" applyFill="1" applyBorder="1" applyAlignment="1" applyProtection="1">
      <alignment vertical="center" shrinkToFit="1"/>
      <protection locked="0"/>
    </xf>
    <xf numFmtId="0" fontId="33" fillId="11" borderId="85" xfId="0" applyFont="1" applyFill="1" applyBorder="1" applyAlignment="1" applyProtection="1">
      <alignment vertical="center" shrinkToFit="1"/>
      <protection locked="0"/>
    </xf>
    <xf numFmtId="49" fontId="33" fillId="11" borderId="83" xfId="0" applyNumberFormat="1" applyFont="1" applyFill="1" applyBorder="1" applyAlignment="1" applyProtection="1">
      <alignment vertical="center" shrinkToFit="1"/>
      <protection locked="0"/>
    </xf>
    <xf numFmtId="0" fontId="33" fillId="10" borderId="83" xfId="0" applyFont="1" applyFill="1" applyBorder="1" applyAlignment="1" applyProtection="1">
      <alignment horizontal="center" vertical="center" shrinkToFit="1"/>
      <protection locked="0"/>
    </xf>
    <xf numFmtId="0" fontId="33" fillId="10" borderId="7" xfId="0" applyFont="1" applyFill="1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00" xfId="0" applyBorder="1" applyAlignment="1" applyProtection="1">
      <alignment horizontal="center" vertical="center" shrinkToFit="1"/>
      <protection locked="0"/>
    </xf>
    <xf numFmtId="0" fontId="0" fillId="0" borderId="102" xfId="0" applyBorder="1" applyAlignment="1" applyProtection="1">
      <alignment horizontal="center" vertical="center" shrinkToFit="1"/>
      <protection locked="0"/>
    </xf>
    <xf numFmtId="0" fontId="0" fillId="0" borderId="108" xfId="0" applyBorder="1" applyAlignment="1" applyProtection="1">
      <alignment horizontal="center" vertical="center" shrinkToFit="1"/>
      <protection locked="0"/>
    </xf>
    <xf numFmtId="0" fontId="34" fillId="11" borderId="99" xfId="0" applyFont="1" applyFill="1" applyBorder="1" applyProtection="1">
      <alignment vertical="center"/>
      <protection locked="0"/>
    </xf>
    <xf numFmtId="0" fontId="34" fillId="11" borderId="101" xfId="0" applyFont="1" applyFill="1" applyBorder="1" applyProtection="1">
      <alignment vertical="center"/>
      <protection locked="0"/>
    </xf>
    <xf numFmtId="0" fontId="34" fillId="11" borderId="103" xfId="0" applyFont="1" applyFill="1" applyBorder="1" applyProtection="1">
      <alignment vertical="center"/>
      <protection locked="0"/>
    </xf>
    <xf numFmtId="0" fontId="36" fillId="0" borderId="0" xfId="0" applyFont="1" applyProtection="1">
      <alignment vertical="center"/>
      <protection locked="0"/>
    </xf>
    <xf numFmtId="0" fontId="14" fillId="0" borderId="0" xfId="0" applyFont="1">
      <alignment vertical="center"/>
    </xf>
    <xf numFmtId="0" fontId="25" fillId="0" borderId="0" xfId="0" applyFont="1" applyAlignment="1" applyProtection="1">
      <alignment vertical="center" shrinkToFit="1"/>
      <protection locked="0"/>
    </xf>
    <xf numFmtId="0" fontId="25" fillId="0" borderId="4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25" fillId="0" borderId="21" xfId="0" applyFont="1" applyBorder="1" applyAlignment="1" applyProtection="1">
      <alignment vertical="center" shrinkToFit="1"/>
      <protection locked="0"/>
    </xf>
    <xf numFmtId="0" fontId="14" fillId="0" borderId="21" xfId="0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19" xfId="0" applyFont="1" applyBorder="1" applyAlignment="1" applyProtection="1">
      <alignment vertical="center" shrinkToFit="1"/>
      <protection locked="0"/>
    </xf>
    <xf numFmtId="0" fontId="25" fillId="0" borderId="19" xfId="0" applyFont="1" applyBorder="1" applyAlignment="1" applyProtection="1">
      <alignment vertical="center" shrinkToFit="1"/>
      <protection locked="0"/>
    </xf>
    <xf numFmtId="0" fontId="25" fillId="0" borderId="4" xfId="0" applyFont="1" applyBorder="1" applyAlignment="1">
      <alignment vertical="center" shrinkToFit="1"/>
    </xf>
    <xf numFmtId="0" fontId="25" fillId="10" borderId="4" xfId="0" applyFont="1" applyFill="1" applyBorder="1" applyAlignment="1">
      <alignment vertical="center" shrinkToFit="1"/>
    </xf>
    <xf numFmtId="0" fontId="14" fillId="11" borderId="4" xfId="0" applyFont="1" applyFill="1" applyBorder="1" applyAlignment="1">
      <alignment vertical="center" shrinkToFit="1"/>
    </xf>
    <xf numFmtId="0" fontId="25" fillId="11" borderId="4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vertical="center" shrinkToFit="1"/>
      <protection locked="0"/>
    </xf>
    <xf numFmtId="0" fontId="25" fillId="10" borderId="4" xfId="0" applyFont="1" applyFill="1" applyBorder="1" applyAlignment="1" applyProtection="1">
      <alignment horizontal="center" vertical="center"/>
      <protection locked="0"/>
    </xf>
    <xf numFmtId="0" fontId="14" fillId="10" borderId="4" xfId="0" applyFont="1" applyFill="1" applyBorder="1" applyAlignment="1" applyProtection="1">
      <alignment horizontal="center" vertical="center" shrinkToFit="1"/>
      <protection locked="0"/>
    </xf>
    <xf numFmtId="0" fontId="25" fillId="10" borderId="4" xfId="0" applyFont="1" applyFill="1" applyBorder="1" applyAlignment="1" applyProtection="1">
      <alignment horizontal="center" vertical="center" shrinkToFit="1"/>
      <protection locked="0"/>
    </xf>
    <xf numFmtId="0" fontId="25" fillId="11" borderId="4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7" fillId="0" borderId="0" xfId="8" applyAlignment="1"/>
    <xf numFmtId="0" fontId="1" fillId="0" borderId="0" xfId="8" applyFont="1" applyAlignment="1"/>
    <xf numFmtId="49" fontId="33" fillId="10" borderId="92" xfId="0" applyNumberFormat="1" applyFont="1" applyFill="1" applyBorder="1" applyAlignment="1" applyProtection="1">
      <alignment horizontal="center" vertical="center" shrinkToFit="1"/>
      <protection locked="0"/>
    </xf>
    <xf numFmtId="49" fontId="33" fillId="11" borderId="9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8" applyFont="1">
      <alignment vertical="center"/>
    </xf>
    <xf numFmtId="38" fontId="27" fillId="10" borderId="10" xfId="7" applyFont="1" applyFill="1" applyBorder="1">
      <alignment vertical="center"/>
    </xf>
    <xf numFmtId="0" fontId="27" fillId="0" borderId="0" xfId="8" applyAlignment="1">
      <alignment horizontal="center" vertical="center"/>
    </xf>
    <xf numFmtId="0" fontId="37" fillId="0" borderId="0" xfId="8" applyFont="1">
      <alignment vertical="center"/>
    </xf>
    <xf numFmtId="0" fontId="27" fillId="0" borderId="5" xfId="8" applyBorder="1" applyAlignment="1">
      <alignment vertical="center" wrapText="1"/>
    </xf>
    <xf numFmtId="0" fontId="27" fillId="0" borderId="68" xfId="8" applyBorder="1" applyAlignment="1">
      <alignment vertical="center" wrapText="1"/>
    </xf>
    <xf numFmtId="0" fontId="27" fillId="0" borderId="69" xfId="8" applyBorder="1" applyAlignment="1">
      <alignment vertical="center" wrapText="1"/>
    </xf>
    <xf numFmtId="0" fontId="27" fillId="0" borderId="110" xfId="8" applyBorder="1" applyAlignment="1">
      <alignment horizontal="center" vertical="center" wrapText="1"/>
    </xf>
    <xf numFmtId="0" fontId="27" fillId="0" borderId="33" xfId="8" applyBorder="1" applyAlignment="1">
      <alignment vertical="center" wrapText="1"/>
    </xf>
    <xf numFmtId="0" fontId="27" fillId="0" borderId="121" xfId="8" applyBorder="1" applyAlignment="1">
      <alignment vertical="center" wrapText="1"/>
    </xf>
    <xf numFmtId="38" fontId="27" fillId="0" borderId="70" xfId="7" applyFont="1" applyBorder="1">
      <alignment vertical="center"/>
    </xf>
    <xf numFmtId="38" fontId="27" fillId="0" borderId="123" xfId="7" applyFont="1" applyBorder="1">
      <alignment vertical="center"/>
    </xf>
    <xf numFmtId="38" fontId="27" fillId="0" borderId="67" xfId="7" applyFont="1" applyBorder="1">
      <alignment vertical="center"/>
    </xf>
    <xf numFmtId="38" fontId="27" fillId="0" borderId="124" xfId="7" applyFont="1" applyBorder="1">
      <alignment vertical="center"/>
    </xf>
    <xf numFmtId="38" fontId="27" fillId="0" borderId="125" xfId="7" applyFont="1" applyBorder="1">
      <alignment vertical="center"/>
    </xf>
    <xf numFmtId="0" fontId="27" fillId="0" borderId="6" xfId="8" applyBorder="1">
      <alignment vertical="center"/>
    </xf>
    <xf numFmtId="0" fontId="27" fillId="0" borderId="126" xfId="8" applyBorder="1" applyAlignment="1">
      <alignment horizontal="center" vertical="center"/>
    </xf>
    <xf numFmtId="0" fontId="27" fillId="0" borderId="127" xfId="8" applyBorder="1" applyAlignment="1">
      <alignment horizontal="center" vertical="center" shrinkToFit="1"/>
    </xf>
    <xf numFmtId="0" fontId="27" fillId="0" borderId="109" xfId="8" applyBorder="1">
      <alignment vertical="center"/>
    </xf>
    <xf numFmtId="0" fontId="27" fillId="0" borderId="118" xfId="8" applyBorder="1">
      <alignment vertical="center"/>
    </xf>
    <xf numFmtId="0" fontId="27" fillId="0" borderId="119" xfId="8" applyBorder="1">
      <alignment vertical="center"/>
    </xf>
    <xf numFmtId="0" fontId="27" fillId="0" borderId="120" xfId="8" applyBorder="1">
      <alignment vertical="center"/>
    </xf>
    <xf numFmtId="38" fontId="27" fillId="10" borderId="128" xfId="7" applyFont="1" applyFill="1" applyBorder="1">
      <alignment vertical="center"/>
    </xf>
    <xf numFmtId="38" fontId="27" fillId="10" borderId="100" xfId="7" applyFont="1" applyFill="1" applyBorder="1">
      <alignment vertical="center"/>
    </xf>
    <xf numFmtId="0" fontId="27" fillId="9" borderId="124" xfId="8" applyFill="1" applyBorder="1" applyAlignment="1">
      <alignment horizontal="center" vertical="center"/>
    </xf>
    <xf numFmtId="0" fontId="27" fillId="9" borderId="11" xfId="8" applyFill="1" applyBorder="1" applyAlignment="1">
      <alignment horizontal="center" vertical="center"/>
    </xf>
    <xf numFmtId="0" fontId="27" fillId="9" borderId="129" xfId="8" applyFill="1" applyBorder="1" applyAlignment="1">
      <alignment horizontal="center" vertical="center"/>
    </xf>
    <xf numFmtId="0" fontId="27" fillId="9" borderId="123" xfId="8" applyFill="1" applyBorder="1" applyAlignment="1">
      <alignment horizontal="center" vertical="center"/>
    </xf>
    <xf numFmtId="0" fontId="27" fillId="9" borderId="12" xfId="8" applyFill="1" applyBorder="1" applyAlignment="1">
      <alignment horizontal="center" vertical="center"/>
    </xf>
    <xf numFmtId="0" fontId="27" fillId="9" borderId="102" xfId="8" applyFill="1" applyBorder="1" applyAlignment="1">
      <alignment horizontal="center" vertical="center"/>
    </xf>
    <xf numFmtId="0" fontId="27" fillId="9" borderId="125" xfId="8" applyFill="1" applyBorder="1" applyAlignment="1">
      <alignment horizontal="center" vertical="center"/>
    </xf>
    <xf numFmtId="0" fontId="27" fillId="9" borderId="106" xfId="8" applyFill="1" applyBorder="1" applyAlignment="1">
      <alignment horizontal="center" vertical="center"/>
    </xf>
    <xf numFmtId="0" fontId="27" fillId="9" borderId="108" xfId="8" applyFill="1" applyBorder="1" applyAlignment="1">
      <alignment horizontal="center" vertical="center"/>
    </xf>
    <xf numFmtId="0" fontId="0" fillId="0" borderId="0" xfId="8" applyFont="1">
      <alignment vertical="center"/>
    </xf>
    <xf numFmtId="0" fontId="42" fillId="0" borderId="0" xfId="8" applyFont="1">
      <alignment vertical="center"/>
    </xf>
    <xf numFmtId="0" fontId="42" fillId="0" borderId="68" xfId="8" applyFont="1" applyBorder="1" applyAlignment="1"/>
    <xf numFmtId="0" fontId="37" fillId="13" borderId="0" xfId="8" applyFont="1" applyFill="1">
      <alignment vertical="center"/>
    </xf>
    <xf numFmtId="0" fontId="42" fillId="13" borderId="0" xfId="8" applyFont="1" applyFill="1">
      <alignment vertical="center"/>
    </xf>
    <xf numFmtId="0" fontId="45" fillId="0" borderId="0" xfId="0" applyFont="1" applyAlignment="1">
      <alignment horizontal="left" vertical="center"/>
    </xf>
    <xf numFmtId="38" fontId="42" fillId="0" borderId="0" xfId="8" applyNumberFormat="1" applyFont="1" applyAlignment="1">
      <alignment horizontal="center" vertical="center"/>
    </xf>
    <xf numFmtId="180" fontId="42" fillId="0" borderId="0" xfId="8" applyNumberFormat="1" applyFont="1" applyAlignment="1">
      <alignment horizontal="center" vertical="center"/>
    </xf>
    <xf numFmtId="0" fontId="42" fillId="0" borderId="0" xfId="8" applyFont="1" applyAlignment="1">
      <alignment horizontal="right" vertical="center"/>
    </xf>
    <xf numFmtId="0" fontId="45" fillId="0" borderId="0" xfId="0" applyFont="1">
      <alignment vertical="center"/>
    </xf>
    <xf numFmtId="180" fontId="42" fillId="0" borderId="0" xfId="8" applyNumberFormat="1" applyFont="1" applyAlignment="1">
      <alignment horizontal="left" vertical="center"/>
    </xf>
    <xf numFmtId="58" fontId="46" fillId="0" borderId="0" xfId="0" applyNumberFormat="1" applyFont="1" applyAlignment="1">
      <alignment horizontal="center" vertical="center"/>
    </xf>
    <xf numFmtId="0" fontId="27" fillId="0" borderId="4" xfId="8" applyBorder="1" applyAlignment="1">
      <alignment horizontal="center" vertical="center"/>
    </xf>
    <xf numFmtId="0" fontId="27" fillId="0" borderId="23" xfId="8" applyBorder="1" applyAlignment="1">
      <alignment horizontal="left" vertical="center"/>
    </xf>
    <xf numFmtId="0" fontId="27" fillId="0" borderId="20" xfId="8" applyBorder="1" applyAlignment="1">
      <alignment horizontal="left" vertical="center"/>
    </xf>
    <xf numFmtId="0" fontId="41" fillId="13" borderId="0" xfId="8" applyFont="1" applyFill="1" applyAlignment="1">
      <alignment horizontal="center" vertical="center"/>
    </xf>
    <xf numFmtId="0" fontId="43" fillId="0" borderId="68" xfId="8" applyFont="1" applyBorder="1" applyAlignment="1">
      <alignment horizontal="center" vertical="center" shrinkToFit="1"/>
    </xf>
    <xf numFmtId="5" fontId="44" fillId="14" borderId="0" xfId="0" applyNumberFormat="1" applyFont="1" applyFill="1" applyAlignment="1">
      <alignment horizontal="center" vertical="center"/>
    </xf>
    <xf numFmtId="0" fontId="27" fillId="0" borderId="16" xfId="8" applyBorder="1" applyAlignment="1">
      <alignment horizontal="left" vertical="center"/>
    </xf>
    <xf numFmtId="0" fontId="27" fillId="0" borderId="71" xfId="8" applyBorder="1" applyAlignment="1">
      <alignment horizontal="left" vertical="center"/>
    </xf>
    <xf numFmtId="0" fontId="27" fillId="0" borderId="72" xfId="8" applyBorder="1" applyAlignment="1">
      <alignment horizontal="left" vertical="center"/>
    </xf>
    <xf numFmtId="0" fontId="27" fillId="0" borderId="73" xfId="8" applyBorder="1" applyAlignment="1">
      <alignment horizontal="left" vertical="center"/>
    </xf>
    <xf numFmtId="0" fontId="27" fillId="0" borderId="74" xfId="8" applyBorder="1" applyAlignment="1">
      <alignment horizontal="left" vertical="center"/>
    </xf>
    <xf numFmtId="0" fontId="47" fillId="0" borderId="0" xfId="8" applyFont="1" applyAlignment="1">
      <alignment horizontal="right" vertical="center"/>
    </xf>
    <xf numFmtId="0" fontId="27" fillId="0" borderId="122" xfId="8" applyBorder="1" applyAlignment="1">
      <alignment horizontal="center" vertical="center" wrapText="1"/>
    </xf>
    <xf numFmtId="0" fontId="27" fillId="0" borderId="23" xfId="8" applyBorder="1" applyAlignment="1">
      <alignment horizontal="center" vertical="center" wrapText="1"/>
    </xf>
    <xf numFmtId="0" fontId="27" fillId="0" borderId="32" xfId="8" applyBorder="1" applyAlignment="1">
      <alignment horizontal="center" vertical="center"/>
    </xf>
    <xf numFmtId="0" fontId="27" fillId="0" borderId="8" xfId="8" applyBorder="1" applyAlignment="1">
      <alignment horizontal="center" vertical="center"/>
    </xf>
    <xf numFmtId="0" fontId="27" fillId="0" borderId="9" xfId="8" applyBorder="1" applyAlignment="1">
      <alignment horizontal="center" vertical="center"/>
    </xf>
    <xf numFmtId="0" fontId="27" fillId="0" borderId="67" xfId="8" applyBorder="1" applyAlignment="1">
      <alignment vertical="center" textRotation="255"/>
    </xf>
    <xf numFmtId="0" fontId="27" fillId="0" borderId="70" xfId="8" applyBorder="1" applyAlignment="1">
      <alignment vertical="center" textRotation="255"/>
    </xf>
    <xf numFmtId="38" fontId="27" fillId="0" borderId="112" xfId="7" applyFont="1" applyBorder="1" applyAlignment="1">
      <alignment vertical="center"/>
    </xf>
    <xf numFmtId="38" fontId="27" fillId="0" borderId="113" xfId="7" applyFont="1" applyBorder="1" applyAlignment="1">
      <alignment vertical="center"/>
    </xf>
    <xf numFmtId="38" fontId="40" fillId="0" borderId="115" xfId="7" applyFont="1" applyBorder="1" applyAlignment="1">
      <alignment vertical="center"/>
    </xf>
    <xf numFmtId="38" fontId="40" fillId="0" borderId="116" xfId="7" applyFont="1" applyBorder="1" applyAlignment="1">
      <alignment vertical="center"/>
    </xf>
    <xf numFmtId="38" fontId="40" fillId="0" borderId="117" xfId="7" applyFont="1" applyBorder="1" applyAlignment="1">
      <alignment vertical="center"/>
    </xf>
    <xf numFmtId="0" fontId="27" fillId="0" borderId="111" xfId="8" applyBorder="1" applyAlignment="1">
      <alignment vertical="center" textRotation="255"/>
    </xf>
    <xf numFmtId="38" fontId="27" fillId="0" borderId="114" xfId="7" applyFont="1" applyBorder="1" applyAlignment="1">
      <alignment vertical="center"/>
    </xf>
    <xf numFmtId="0" fontId="27" fillId="0" borderId="64" xfId="8" applyBorder="1" applyAlignment="1">
      <alignment horizontal="left" vertical="center"/>
    </xf>
    <xf numFmtId="0" fontId="27" fillId="0" borderId="28" xfId="8" applyBorder="1" applyAlignment="1">
      <alignment horizontal="left" vertical="center"/>
    </xf>
    <xf numFmtId="0" fontId="27" fillId="0" borderId="26" xfId="8" applyBorder="1" applyAlignment="1">
      <alignment horizontal="left" vertical="center"/>
    </xf>
    <xf numFmtId="0" fontId="27" fillId="0" borderId="65" xfId="8" applyBorder="1" applyAlignment="1">
      <alignment horizontal="left" vertical="center"/>
    </xf>
    <xf numFmtId="0" fontId="27" fillId="0" borderId="66" xfId="8" applyBorder="1" applyAlignment="1">
      <alignment horizontal="left" vertical="center"/>
    </xf>
    <xf numFmtId="0" fontId="27" fillId="0" borderId="52" xfId="8" applyBorder="1" applyAlignment="1">
      <alignment horizontal="left" vertical="center"/>
    </xf>
    <xf numFmtId="0" fontId="27" fillId="0" borderId="53" xfId="8" applyBorder="1" applyAlignment="1">
      <alignment horizontal="left" vertical="center"/>
    </xf>
    <xf numFmtId="0" fontId="27" fillId="0" borderId="54" xfId="8" applyBorder="1" applyAlignment="1">
      <alignment horizontal="left" vertical="center"/>
    </xf>
    <xf numFmtId="0" fontId="27" fillId="0" borderId="55" xfId="8" applyBorder="1" applyAlignment="1">
      <alignment horizontal="left" vertical="center"/>
    </xf>
    <xf numFmtId="0" fontId="27" fillId="0" borderId="56" xfId="8" applyBorder="1" applyAlignment="1">
      <alignment horizontal="left" vertical="center"/>
    </xf>
    <xf numFmtId="0" fontId="27" fillId="0" borderId="37" xfId="8" applyBorder="1">
      <alignment vertical="center"/>
    </xf>
    <xf numFmtId="0" fontId="27" fillId="0" borderId="2" xfId="8" applyBorder="1">
      <alignment vertical="center"/>
    </xf>
    <xf numFmtId="0" fontId="27" fillId="0" borderId="20" xfId="8" applyBorder="1">
      <alignment vertical="center"/>
    </xf>
    <xf numFmtId="0" fontId="27" fillId="0" borderId="2" xfId="8" applyBorder="1" applyAlignment="1">
      <alignment horizontal="left" vertical="center"/>
    </xf>
    <xf numFmtId="0" fontId="27" fillId="0" borderId="38" xfId="8" applyBorder="1" applyAlignment="1">
      <alignment horizontal="left" vertical="center"/>
    </xf>
    <xf numFmtId="0" fontId="27" fillId="0" borderId="57" xfId="8" applyBorder="1">
      <alignment vertical="center"/>
    </xf>
    <xf numFmtId="0" fontId="27" fillId="0" borderId="46" xfId="8" applyBorder="1">
      <alignment vertical="center"/>
    </xf>
    <xf numFmtId="0" fontId="27" fillId="0" borderId="58" xfId="8" applyBorder="1">
      <alignment vertical="center"/>
    </xf>
    <xf numFmtId="0" fontId="28" fillId="0" borderId="45" xfId="9" applyBorder="1" applyAlignment="1">
      <alignment horizontal="left" vertical="center"/>
    </xf>
    <xf numFmtId="0" fontId="27" fillId="0" borderId="46" xfId="8" applyBorder="1" applyAlignment="1">
      <alignment horizontal="left" vertical="center"/>
    </xf>
    <xf numFmtId="0" fontId="27" fillId="0" borderId="47" xfId="8" applyBorder="1" applyAlignment="1">
      <alignment horizontal="left" vertical="center"/>
    </xf>
    <xf numFmtId="0" fontId="38" fillId="0" borderId="0" xfId="8" applyFont="1" applyAlignment="1">
      <alignment vertical="center" shrinkToFit="1"/>
    </xf>
    <xf numFmtId="0" fontId="27" fillId="0" borderId="0" xfId="8" applyAlignment="1">
      <alignment vertical="center" wrapText="1"/>
    </xf>
    <xf numFmtId="0" fontId="27" fillId="0" borderId="59" xfId="8" applyBorder="1">
      <alignment vertical="center"/>
    </xf>
    <xf numFmtId="0" fontId="27" fillId="0" borderId="60" xfId="8" applyBorder="1">
      <alignment vertical="center"/>
    </xf>
    <xf numFmtId="0" fontId="27" fillId="0" borderId="61" xfId="8" applyBorder="1">
      <alignment vertical="center"/>
    </xf>
    <xf numFmtId="0" fontId="27" fillId="0" borderId="62" xfId="8" applyBorder="1">
      <alignment vertical="center"/>
    </xf>
    <xf numFmtId="0" fontId="27" fillId="0" borderId="63" xfId="8" applyBorder="1">
      <alignment vertical="center"/>
    </xf>
    <xf numFmtId="0" fontId="27" fillId="0" borderId="23" xfId="8" applyBorder="1" applyAlignment="1">
      <alignment horizontal="center" vertical="center" shrinkToFit="1"/>
    </xf>
    <xf numFmtId="0" fontId="27" fillId="0" borderId="20" xfId="8" applyBorder="1" applyAlignment="1">
      <alignment horizontal="center" vertical="center" shrinkToFit="1"/>
    </xf>
    <xf numFmtId="0" fontId="27" fillId="0" borderId="23" xfId="8" applyBorder="1" applyAlignment="1">
      <alignment horizontal="center" vertical="center"/>
    </xf>
    <xf numFmtId="0" fontId="27" fillId="0" borderId="2" xfId="8" applyBorder="1" applyAlignment="1">
      <alignment horizontal="center" vertical="center"/>
    </xf>
    <xf numFmtId="0" fontId="27" fillId="0" borderId="38" xfId="8" applyBorder="1" applyAlignment="1">
      <alignment horizontal="center" vertical="center"/>
    </xf>
    <xf numFmtId="0" fontId="15" fillId="0" borderId="0" xfId="8" applyFont="1">
      <alignment vertical="center"/>
    </xf>
    <xf numFmtId="0" fontId="27" fillId="0" borderId="0" xfId="8">
      <alignment vertical="center"/>
    </xf>
    <xf numFmtId="0" fontId="27" fillId="0" borderId="5" xfId="8" applyBorder="1">
      <alignment vertical="center"/>
    </xf>
    <xf numFmtId="0" fontId="27" fillId="0" borderId="39" xfId="8" applyBorder="1">
      <alignment vertical="center"/>
    </xf>
    <xf numFmtId="0" fontId="27" fillId="0" borderId="40" xfId="8" applyBorder="1">
      <alignment vertical="center"/>
    </xf>
    <xf numFmtId="0" fontId="27" fillId="0" borderId="41" xfId="8" applyBorder="1">
      <alignment vertical="center"/>
    </xf>
    <xf numFmtId="0" fontId="27" fillId="0" borderId="7" xfId="8" applyBorder="1">
      <alignment vertical="center"/>
    </xf>
    <xf numFmtId="0" fontId="16" fillId="0" borderId="7" xfId="8" applyFont="1" applyBorder="1" applyAlignment="1">
      <alignment horizontal="center" vertical="center"/>
    </xf>
    <xf numFmtId="0" fontId="27" fillId="0" borderId="42" xfId="8" applyBorder="1">
      <alignment vertical="center"/>
    </xf>
    <xf numFmtId="0" fontId="27" fillId="0" borderId="43" xfId="8" applyBorder="1">
      <alignment vertical="center"/>
    </xf>
    <xf numFmtId="0" fontId="27" fillId="0" borderId="44" xfId="8" applyBorder="1">
      <alignment vertical="center"/>
    </xf>
    <xf numFmtId="0" fontId="28" fillId="0" borderId="45" xfId="5" applyBorder="1" applyAlignment="1" applyProtection="1">
      <alignment horizontal="center" vertical="center"/>
    </xf>
    <xf numFmtId="0" fontId="17" fillId="0" borderId="46" xfId="8" applyFont="1" applyBorder="1" applyAlignment="1">
      <alignment horizontal="center" vertical="center"/>
    </xf>
    <xf numFmtId="0" fontId="17" fillId="0" borderId="47" xfId="8" applyFont="1" applyBorder="1" applyAlignment="1">
      <alignment horizontal="center" vertical="center"/>
    </xf>
    <xf numFmtId="0" fontId="27" fillId="0" borderId="15" xfId="8" applyBorder="1">
      <alignment vertical="center"/>
    </xf>
    <xf numFmtId="0" fontId="27" fillId="0" borderId="48" xfId="8" applyBorder="1">
      <alignment vertical="center"/>
    </xf>
    <xf numFmtId="0" fontId="27" fillId="0" borderId="49" xfId="8" applyBorder="1">
      <alignment vertical="center"/>
    </xf>
    <xf numFmtId="0" fontId="27" fillId="0" borderId="50" xfId="8" applyBorder="1" applyAlignment="1">
      <alignment horizontal="left" vertical="center"/>
    </xf>
    <xf numFmtId="0" fontId="27" fillId="0" borderId="48" xfId="8" applyBorder="1" applyAlignment="1">
      <alignment horizontal="left" vertical="center"/>
    </xf>
    <xf numFmtId="0" fontId="27" fillId="0" borderId="51" xfId="8" applyBorder="1" applyAlignment="1">
      <alignment horizontal="left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12" fillId="0" borderId="32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34" xfId="0" applyFont="1" applyBorder="1" applyAlignment="1">
      <alignment horizontal="justify" vertical="center" wrapText="1"/>
    </xf>
    <xf numFmtId="0" fontId="12" fillId="0" borderId="35" xfId="0" applyFont="1" applyBorder="1" applyAlignment="1">
      <alignment horizontal="justify" vertical="center" wrapText="1"/>
    </xf>
    <xf numFmtId="0" fontId="12" fillId="0" borderId="36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13" fillId="6" borderId="0" xfId="0" applyFont="1" applyFill="1" applyAlignment="1">
      <alignment horizontal="left" vertical="top" wrapText="1"/>
    </xf>
    <xf numFmtId="0" fontId="39" fillId="12" borderId="0" xfId="0" applyFont="1" applyFill="1" applyAlignment="1" applyProtection="1">
      <alignment horizontal="center" vertical="center"/>
      <protection locked="0"/>
    </xf>
    <xf numFmtId="0" fontId="33" fillId="11" borderId="89" xfId="0" applyFont="1" applyFill="1" applyBorder="1" applyAlignment="1" applyProtection="1">
      <alignment horizontal="center" vertical="center"/>
      <protection locked="0"/>
    </xf>
    <xf numFmtId="0" fontId="33" fillId="11" borderId="97" xfId="0" applyFont="1" applyFill="1" applyBorder="1" applyAlignment="1" applyProtection="1">
      <alignment horizontal="center" vertical="center"/>
      <protection locked="0"/>
    </xf>
    <xf numFmtId="0" fontId="33" fillId="10" borderId="94" xfId="0" applyFont="1" applyFill="1" applyBorder="1" applyAlignment="1" applyProtection="1">
      <alignment horizontal="center" vertical="center" shrinkToFit="1"/>
      <protection locked="0"/>
    </xf>
    <xf numFmtId="0" fontId="33" fillId="10" borderId="88" xfId="0" applyFont="1" applyFill="1" applyBorder="1" applyAlignment="1" applyProtection="1">
      <alignment horizontal="center" vertical="center" shrinkToFit="1"/>
      <protection locked="0"/>
    </xf>
    <xf numFmtId="0" fontId="33" fillId="11" borderId="94" xfId="0" applyFont="1" applyFill="1" applyBorder="1" applyAlignment="1" applyProtection="1">
      <alignment horizontal="center" vertical="center" shrinkToFit="1"/>
      <protection locked="0"/>
    </xf>
    <xf numFmtId="0" fontId="33" fillId="11" borderId="88" xfId="0" applyFont="1" applyFill="1" applyBorder="1" applyAlignment="1" applyProtection="1">
      <alignment horizontal="center" vertical="center" shrinkToFit="1"/>
      <protection locked="0"/>
    </xf>
  </cellXfs>
  <cellStyles count="1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9" builtinId="8"/>
    <cellStyle name="ハイパーリンク 2" xfId="5" xr:uid="{00000000-0005-0000-0000-000004000000}"/>
    <cellStyle name="金額" xfId="6" xr:uid="{00000000-0005-0000-0000-000005000000}"/>
    <cellStyle name="桁区切り" xfId="7" builtinId="6"/>
    <cellStyle name="標準" xfId="0" builtinId="0"/>
    <cellStyle name="標準 2" xfId="8" xr:uid="{00000000-0005-0000-0000-000008000000}"/>
  </cellStyles>
  <dxfs count="1"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647700</xdr:colOff>
      <xdr:row>23</xdr:row>
      <xdr:rowOff>70484</xdr:rowOff>
    </xdr:from>
    <xdr:to>
      <xdr:col>17</xdr:col>
      <xdr:colOff>19050</xdr:colOff>
      <xdr:row>28</xdr:row>
      <xdr:rowOff>139068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38925" y="5690234"/>
          <a:ext cx="3486150" cy="1059184"/>
        </a:xfrm>
        <a:prstGeom prst="wedgeRectCallout">
          <a:avLst>
            <a:gd name="adj1" fmla="val -66175"/>
            <a:gd name="adj2" fmla="val -50824"/>
          </a:avLst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00B0F0"/>
              </a:solidFill>
              <a:latin typeface="+mn-ea"/>
              <a:ea typeface="+mn-ea"/>
            </a:rPr>
            <a:t>※</a:t>
          </a:r>
          <a:r>
            <a:rPr kumimoji="1" lang="ja-JP" altLang="en-US" sz="1100" b="1">
              <a:solidFill>
                <a:srgbClr val="00B0F0"/>
              </a:solidFill>
              <a:latin typeface="+mn-ea"/>
              <a:ea typeface="+mn-ea"/>
            </a:rPr>
            <a:t>２　振込者名称について</a:t>
          </a:r>
          <a:endParaRPr kumimoji="1" lang="en-US" altLang="ja-JP" sz="1100" b="1">
            <a:solidFill>
              <a:srgbClr val="00B0F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rgbClr val="00B0F0"/>
              </a:solidFill>
              <a:latin typeface="+mn-ea"/>
              <a:ea typeface="+mn-ea"/>
            </a:rPr>
            <a:t>　振り込む際は，以下の例を参考にして，名前をつけて振り込んでください。</a:t>
          </a:r>
          <a:endParaRPr kumimoji="1" lang="en-US" altLang="ja-JP" sz="1100" b="1">
            <a:solidFill>
              <a:srgbClr val="00B0F0"/>
            </a:solidFill>
            <a:latin typeface="+mn-ea"/>
            <a:ea typeface="+mn-ea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＜例＞　団体申込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◯◯中学校，○○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AC</a:t>
          </a: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　 個人申込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道北陸協（選手名）</a:t>
          </a:r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647700</xdr:colOff>
      <xdr:row>28</xdr:row>
      <xdr:rowOff>235043</xdr:rowOff>
    </xdr:from>
    <xdr:to>
      <xdr:col>17</xdr:col>
      <xdr:colOff>19050</xdr:colOff>
      <xdr:row>32</xdr:row>
      <xdr:rowOff>133351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38925" y="6845393"/>
          <a:ext cx="3486150" cy="850808"/>
        </a:xfrm>
        <a:prstGeom prst="wedgeRectCallout">
          <a:avLst>
            <a:gd name="adj1" fmla="val -22876"/>
            <a:gd name="adj2" fmla="val 49159"/>
          </a:avLst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00B0F0"/>
              </a:solidFill>
              <a:latin typeface="+mn-ea"/>
              <a:ea typeface="+mn-ea"/>
            </a:rPr>
            <a:t>※</a:t>
          </a:r>
          <a:r>
            <a:rPr kumimoji="1" lang="ja-JP" altLang="en-US" sz="1100" b="1">
              <a:solidFill>
                <a:srgbClr val="00B0F0"/>
              </a:solidFill>
              <a:latin typeface="+mn-ea"/>
              <a:ea typeface="+mn-ea"/>
            </a:rPr>
            <a:t>３　申込データは，下記のようにファイル名を変更してください。</a:t>
          </a:r>
          <a:endParaRPr kumimoji="1" lang="en-US" altLang="ja-JP" sz="1100" b="1">
            <a:solidFill>
              <a:srgbClr val="00B0F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＜例＞　団体申込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記録会第１戦（◯◯中学校）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　 個人申込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記録会第１戦（道北陸協（選手名））</a:t>
          </a:r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647700</xdr:colOff>
      <xdr:row>7</xdr:row>
      <xdr:rowOff>133350</xdr:rowOff>
    </xdr:from>
    <xdr:to>
      <xdr:col>16</xdr:col>
      <xdr:colOff>485775</xdr:colOff>
      <xdr:row>10</xdr:row>
      <xdr:rowOff>76200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4962526D-C57D-444B-A975-08989EB00F15}"/>
            </a:ext>
          </a:extLst>
        </xdr:cNvPr>
        <xdr:cNvSpPr/>
      </xdr:nvSpPr>
      <xdr:spPr>
        <a:xfrm>
          <a:off x="6638925" y="1905000"/>
          <a:ext cx="3267075" cy="657225"/>
        </a:xfrm>
        <a:prstGeom prst="wedgeRectCallout">
          <a:avLst>
            <a:gd name="adj1" fmla="val -66175"/>
            <a:gd name="adj2" fmla="val -50824"/>
          </a:avLst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00B0F0"/>
              </a:solidFill>
              <a:latin typeface="+mn-ea"/>
              <a:ea typeface="+mn-ea"/>
            </a:rPr>
            <a:t>※</a:t>
          </a:r>
          <a:r>
            <a:rPr kumimoji="1" lang="ja-JP" altLang="en-US" sz="1100" b="1">
              <a:solidFill>
                <a:srgbClr val="00B0F0"/>
              </a:solidFill>
              <a:latin typeface="+mn-ea"/>
              <a:ea typeface="+mn-ea"/>
            </a:rPr>
            <a:t>１　正式名称について</a:t>
          </a:r>
          <a:endParaRPr kumimoji="1" lang="en-US" altLang="ja-JP" sz="1100" b="1">
            <a:solidFill>
              <a:srgbClr val="00B0F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rgbClr val="00B0F0"/>
              </a:solidFill>
              <a:latin typeface="+mn-ea"/>
              <a:ea typeface="+mn-ea"/>
            </a:rPr>
            <a:t>　この名称で領収書を作成します。</a:t>
          </a:r>
          <a:endParaRPr kumimoji="1" lang="en-US" altLang="ja-JP" sz="1100" b="1">
            <a:solidFill>
              <a:srgbClr val="00B0F0"/>
            </a:solidFill>
            <a:latin typeface="+mn-ea"/>
            <a:ea typeface="+mn-ea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＜例＞　旭川市立緑が丘中学校</a:t>
          </a:r>
        </a:p>
      </xdr:txBody>
    </xdr:sp>
    <xdr:clientData/>
  </xdr:twoCellAnchor>
  <xdr:twoCellAnchor>
    <xdr:from>
      <xdr:col>10</xdr:col>
      <xdr:colOff>647700</xdr:colOff>
      <xdr:row>42</xdr:row>
      <xdr:rowOff>123825</xdr:rowOff>
    </xdr:from>
    <xdr:to>
      <xdr:col>17</xdr:col>
      <xdr:colOff>19050</xdr:colOff>
      <xdr:row>44</xdr:row>
      <xdr:rowOff>0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83CC73BA-F8BE-41EB-896D-D7D288913817}"/>
            </a:ext>
          </a:extLst>
        </xdr:cNvPr>
        <xdr:cNvSpPr/>
      </xdr:nvSpPr>
      <xdr:spPr>
        <a:xfrm>
          <a:off x="6638925" y="9810750"/>
          <a:ext cx="3486150" cy="295275"/>
        </a:xfrm>
        <a:prstGeom prst="wedgeRectCallout">
          <a:avLst>
            <a:gd name="adj1" fmla="val -22876"/>
            <a:gd name="adj2" fmla="val 49159"/>
          </a:avLst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00B0F0"/>
              </a:solidFill>
              <a:latin typeface="+mn-ea"/>
              <a:ea typeface="+mn-ea"/>
            </a:rPr>
            <a:t>※</a:t>
          </a:r>
          <a:r>
            <a:rPr kumimoji="1" lang="ja-JP" altLang="en-US" sz="1100" b="1">
              <a:solidFill>
                <a:srgbClr val="00B0F0"/>
              </a:solidFill>
              <a:latin typeface="+mn-ea"/>
              <a:ea typeface="+mn-ea"/>
            </a:rPr>
            <a:t>４　領収書は、各自で印刷してご利用ください。</a:t>
          </a:r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8</xdr:row>
      <xdr:rowOff>156659</xdr:rowOff>
    </xdr:from>
    <xdr:to>
      <xdr:col>31</xdr:col>
      <xdr:colOff>1143000</xdr:colOff>
      <xdr:row>15</xdr:row>
      <xdr:rowOff>76200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6325850" y="1433009"/>
          <a:ext cx="1028700" cy="1186366"/>
        </a:xfrm>
        <a:prstGeom prst="rightArrow">
          <a:avLst>
            <a:gd name="adj1" fmla="val 44161"/>
            <a:gd name="adj2" fmla="val 27000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申込人数を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確認する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ohoku.entry@gmail.com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B1:Y97"/>
  <sheetViews>
    <sheetView showGridLines="0" view="pageBreakPreview" topLeftCell="A19" zoomScaleNormal="100" workbookViewId="0">
      <pane ySplit="6" topLeftCell="A25" activePane="bottomLeft" state="frozen"/>
      <selection activeCell="A19" sqref="A19"/>
      <selection pane="bottomLeft" activeCell="G30" sqref="G30"/>
    </sheetView>
  </sheetViews>
  <sheetFormatPr defaultColWidth="6.125" defaultRowHeight="12" x14ac:dyDescent="0.15"/>
  <cols>
    <col min="1" max="2" width="6.125" style="3" customWidth="1"/>
    <col min="3" max="3" width="7.875" style="3" customWidth="1"/>
    <col min="4" max="4" width="9.375" style="3" customWidth="1"/>
    <col min="5" max="5" width="6.125" style="3" customWidth="1"/>
    <col min="6" max="7" width="16.875" style="3" customWidth="1"/>
    <col min="8" max="8" width="9.75" style="3" customWidth="1"/>
    <col min="9" max="9" width="4.375" style="3" customWidth="1"/>
    <col min="10" max="10" width="7.375" style="3" customWidth="1"/>
    <col min="11" max="11" width="8.75" style="3" customWidth="1"/>
    <col min="12" max="12" width="6.75" style="3" customWidth="1"/>
    <col min="13" max="13" width="13" style="3" customWidth="1"/>
    <col min="14" max="14" width="11.625" style="3" customWidth="1"/>
    <col min="15" max="15" width="12.875" style="3" customWidth="1"/>
    <col min="16" max="16" width="13.875" style="3" customWidth="1"/>
    <col min="17" max="17" width="19.375" style="3" customWidth="1"/>
    <col min="18" max="18" width="7.625" style="3" customWidth="1"/>
    <col min="19" max="19" width="14.75" style="3" customWidth="1"/>
    <col min="20" max="20" width="9.875" style="3" customWidth="1"/>
    <col min="21" max="21" width="5.125" style="3" customWidth="1"/>
    <col min="22" max="16384" width="6.125" style="3"/>
  </cols>
  <sheetData>
    <row r="1" spans="2:15" ht="24" x14ac:dyDescent="0.25">
      <c r="B1" s="296" t="s">
        <v>560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</row>
    <row r="2" spans="2:15" ht="12.75" thickBot="1" x14ac:dyDescent="0.2"/>
    <row r="3" spans="2:15" ht="22.5" customHeight="1" x14ac:dyDescent="0.15">
      <c r="B3" s="297" t="s">
        <v>573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9"/>
    </row>
    <row r="4" spans="2:15" ht="22.5" customHeight="1" x14ac:dyDescent="0.15">
      <c r="B4" s="300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2"/>
    </row>
    <row r="5" spans="2:15" ht="22.5" customHeight="1" x14ac:dyDescent="0.15">
      <c r="B5" s="300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2"/>
    </row>
    <row r="6" spans="2:15" ht="22.5" customHeight="1" thickBot="1" x14ac:dyDescent="0.2">
      <c r="B6" s="303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5"/>
    </row>
    <row r="7" spans="2:15" x14ac:dyDescent="0.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2:15" x14ac:dyDescent="0.1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2:15" x14ac:dyDescent="0.15">
      <c r="B9" s="307" t="s">
        <v>3</v>
      </c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</row>
    <row r="10" spans="2:15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2:15" x14ac:dyDescent="0.15">
      <c r="B11" s="306" t="s">
        <v>9</v>
      </c>
      <c r="C11" s="30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2:15" x14ac:dyDescent="0.15">
      <c r="B12" s="8" t="s">
        <v>291</v>
      </c>
      <c r="C12" s="8"/>
      <c r="D12" s="8"/>
      <c r="E12" s="8"/>
      <c r="F12" s="8"/>
      <c r="G12" s="8"/>
      <c r="H12" s="8"/>
      <c r="I12" s="8"/>
    </row>
    <row r="13" spans="2:15" x14ac:dyDescent="0.15">
      <c r="B13" s="8" t="s">
        <v>10</v>
      </c>
      <c r="C13" s="8"/>
      <c r="D13" s="8"/>
      <c r="E13" s="8"/>
      <c r="F13" s="8"/>
      <c r="G13" s="8"/>
      <c r="H13" s="8"/>
      <c r="I13" s="8"/>
    </row>
    <row r="14" spans="2:15" x14ac:dyDescent="0.15">
      <c r="B14" s="8" t="s">
        <v>11</v>
      </c>
      <c r="C14" s="8"/>
      <c r="D14" s="8"/>
      <c r="E14" s="8"/>
      <c r="F14" s="8"/>
      <c r="G14" s="8"/>
      <c r="H14" s="8"/>
      <c r="I14" s="8"/>
    </row>
    <row r="15" spans="2:15" x14ac:dyDescent="0.15">
      <c r="B15" s="8" t="s">
        <v>292</v>
      </c>
      <c r="C15" s="8"/>
      <c r="D15" s="8"/>
      <c r="E15" s="8"/>
      <c r="F15" s="8"/>
      <c r="G15" s="8"/>
      <c r="H15" s="8"/>
      <c r="I15" s="8"/>
    </row>
    <row r="16" spans="2:15" x14ac:dyDescent="0.15">
      <c r="B16" s="8" t="s">
        <v>293</v>
      </c>
      <c r="C16" s="8"/>
      <c r="D16" s="8"/>
      <c r="E16" s="8"/>
      <c r="F16" s="8"/>
      <c r="G16" s="8"/>
      <c r="H16" s="8"/>
      <c r="I16" s="8"/>
    </row>
    <row r="17" spans="2:25" x14ac:dyDescent="0.15">
      <c r="B17" s="8" t="s">
        <v>14</v>
      </c>
      <c r="C17" s="8"/>
      <c r="D17" s="8"/>
      <c r="E17" s="8"/>
      <c r="F17" s="8"/>
      <c r="G17" s="8"/>
      <c r="H17" s="8"/>
      <c r="I17" s="8"/>
    </row>
    <row r="18" spans="2:25" x14ac:dyDescent="0.15">
      <c r="B18" s="9" t="s">
        <v>15</v>
      </c>
      <c r="C18" s="8"/>
      <c r="D18" s="8"/>
      <c r="E18" s="8"/>
      <c r="F18" s="8"/>
      <c r="G18" s="8"/>
      <c r="H18" s="8"/>
      <c r="I18" s="8"/>
    </row>
    <row r="19" spans="2:25" x14ac:dyDescent="0.15">
      <c r="B19" s="9"/>
      <c r="C19" s="8"/>
      <c r="D19" s="8"/>
      <c r="E19" s="8"/>
      <c r="F19" s="8"/>
      <c r="G19" s="8"/>
      <c r="H19" s="8"/>
      <c r="I19" s="8"/>
    </row>
    <row r="20" spans="2:25" x14ac:dyDescent="0.15">
      <c r="B20" s="9"/>
      <c r="C20" s="8"/>
      <c r="D20" s="8"/>
      <c r="E20" s="8"/>
      <c r="F20" s="8"/>
      <c r="G20" s="8"/>
      <c r="H20" s="8"/>
      <c r="I20" s="8"/>
    </row>
    <row r="21" spans="2:25" ht="18.75" x14ac:dyDescent="0.2">
      <c r="B21" s="12" t="s">
        <v>12</v>
      </c>
      <c r="C21" s="8"/>
      <c r="D21" s="8"/>
      <c r="E21" s="8"/>
      <c r="F21" s="8"/>
      <c r="G21" s="8"/>
      <c r="H21" s="8"/>
      <c r="I21" s="8"/>
    </row>
    <row r="22" spans="2:25" x14ac:dyDescent="0.15">
      <c r="C22" s="27" t="s">
        <v>547</v>
      </c>
      <c r="D22" s="27" t="s">
        <v>548</v>
      </c>
      <c r="E22" s="27" t="s">
        <v>549</v>
      </c>
      <c r="F22" s="27" t="s">
        <v>550</v>
      </c>
      <c r="G22" s="27" t="s">
        <v>578</v>
      </c>
      <c r="H22" s="27" t="s">
        <v>644</v>
      </c>
      <c r="I22" s="27" t="s">
        <v>645</v>
      </c>
      <c r="J22" s="27" t="s">
        <v>583</v>
      </c>
      <c r="K22" s="27" t="s">
        <v>584</v>
      </c>
      <c r="L22" s="27" t="s">
        <v>585</v>
      </c>
      <c r="M22" s="27" t="s">
        <v>588</v>
      </c>
      <c r="N22" s="27" t="s">
        <v>646</v>
      </c>
      <c r="O22" s="27" t="s">
        <v>588</v>
      </c>
      <c r="P22" s="27" t="s">
        <v>646</v>
      </c>
      <c r="Q22" s="27" t="s">
        <v>588</v>
      </c>
      <c r="R22" s="27" t="s">
        <v>661</v>
      </c>
      <c r="S22" s="27" t="s">
        <v>646</v>
      </c>
    </row>
    <row r="23" spans="2:25" ht="23.25" customHeight="1" x14ac:dyDescent="0.15">
      <c r="B23" s="294" t="s">
        <v>118</v>
      </c>
      <c r="C23" s="38" t="s">
        <v>121</v>
      </c>
      <c r="D23" s="39" t="s">
        <v>4</v>
      </c>
      <c r="E23" s="39" t="s">
        <v>120</v>
      </c>
      <c r="F23" s="39" t="s">
        <v>0</v>
      </c>
      <c r="G23" s="39" t="s">
        <v>641</v>
      </c>
      <c r="H23" s="39" t="s">
        <v>119</v>
      </c>
      <c r="I23" s="39" t="s">
        <v>122</v>
      </c>
      <c r="J23" s="39" t="s">
        <v>306</v>
      </c>
      <c r="K23" s="39" t="s">
        <v>562</v>
      </c>
      <c r="L23" s="38" t="s">
        <v>473</v>
      </c>
      <c r="M23" s="38" t="s">
        <v>354</v>
      </c>
      <c r="N23" s="40" t="s">
        <v>591</v>
      </c>
      <c r="O23" s="38" t="s">
        <v>355</v>
      </c>
      <c r="P23" s="38" t="s">
        <v>590</v>
      </c>
      <c r="Q23" s="38" t="s">
        <v>567</v>
      </c>
      <c r="R23" s="38" t="s">
        <v>541</v>
      </c>
      <c r="S23" s="40" t="s">
        <v>590</v>
      </c>
      <c r="X23" s="23"/>
      <c r="Y23" s="23"/>
    </row>
    <row r="24" spans="2:25" ht="18.75" customHeight="1" x14ac:dyDescent="0.15">
      <c r="B24" s="295"/>
      <c r="C24" s="45" t="s">
        <v>347</v>
      </c>
      <c r="D24" s="35"/>
      <c r="E24" s="35" t="s">
        <v>345</v>
      </c>
      <c r="F24" s="35" t="s">
        <v>346</v>
      </c>
      <c r="G24" s="35" t="s">
        <v>647</v>
      </c>
      <c r="H24" s="36" t="s">
        <v>572</v>
      </c>
      <c r="I24" s="35">
        <v>3</v>
      </c>
      <c r="J24" s="35">
        <v>1991</v>
      </c>
      <c r="K24" s="35">
        <v>101</v>
      </c>
      <c r="L24" s="35" t="s">
        <v>344</v>
      </c>
      <c r="M24" s="35" t="s">
        <v>538</v>
      </c>
      <c r="N24" s="35">
        <v>10.24</v>
      </c>
      <c r="O24" s="35" t="s">
        <v>539</v>
      </c>
      <c r="P24" s="37" t="s">
        <v>477</v>
      </c>
      <c r="Q24" s="35" t="s">
        <v>540</v>
      </c>
      <c r="R24" s="36" t="s">
        <v>542</v>
      </c>
      <c r="S24" s="35">
        <v>47.12</v>
      </c>
      <c r="X24" s="24"/>
      <c r="Y24" s="24"/>
    </row>
    <row r="25" spans="2:25" x14ac:dyDescent="0.15">
      <c r="V25" s="25"/>
    </row>
    <row r="29" spans="2:25" ht="18.75" x14ac:dyDescent="0.15">
      <c r="B29" s="13" t="s">
        <v>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25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25" ht="14.25" x14ac:dyDescent="0.15">
      <c r="B31" s="15" t="s">
        <v>543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2:25" x14ac:dyDescent="0.15">
      <c r="C32" s="8" t="s">
        <v>580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x14ac:dyDescent="0.15">
      <c r="C33" s="8" t="s">
        <v>574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 x14ac:dyDescent="0.1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 ht="14.25" x14ac:dyDescent="0.15">
      <c r="B35" s="15" t="s">
        <v>544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 x14ac:dyDescent="0.15">
      <c r="C36" s="8" t="s">
        <v>575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 x14ac:dyDescent="0.15">
      <c r="C37" s="8" t="s">
        <v>576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2:16" ht="14.25" x14ac:dyDescent="0.15">
      <c r="B39" s="14" t="s">
        <v>545</v>
      </c>
      <c r="C39" s="1"/>
      <c r="D39" s="1"/>
      <c r="E39" s="1"/>
      <c r="F39" s="1"/>
      <c r="G39" s="1"/>
      <c r="H39" s="1"/>
      <c r="I39" s="1"/>
      <c r="J39" s="10"/>
      <c r="K39" s="10"/>
      <c r="L39" s="10"/>
      <c r="M39" s="10"/>
      <c r="N39" s="10"/>
      <c r="O39" s="10"/>
      <c r="P39" s="10"/>
    </row>
    <row r="40" spans="2:16" x14ac:dyDescent="0.15">
      <c r="C40" s="1" t="s">
        <v>577</v>
      </c>
      <c r="D40" s="1"/>
      <c r="E40" s="1"/>
      <c r="F40" s="1"/>
      <c r="G40" s="1"/>
      <c r="H40" s="1"/>
      <c r="I40" s="1"/>
      <c r="J40" s="8"/>
      <c r="K40" s="8"/>
      <c r="L40" s="8"/>
      <c r="M40" s="8"/>
      <c r="N40" s="8"/>
      <c r="O40" s="8"/>
      <c r="P40" s="8"/>
    </row>
    <row r="41" spans="2:16" x14ac:dyDescent="0.15">
      <c r="C41" s="8" t="s">
        <v>648</v>
      </c>
      <c r="E41" s="1"/>
      <c r="F41" s="1"/>
      <c r="G41" s="1"/>
      <c r="H41" s="1"/>
      <c r="I41" s="1"/>
      <c r="J41" s="8"/>
      <c r="K41" s="8"/>
      <c r="L41" s="8"/>
      <c r="M41" s="8"/>
      <c r="N41" s="8"/>
      <c r="O41" s="8"/>
      <c r="P41" s="8"/>
    </row>
    <row r="42" spans="2:16" ht="11.25" customHeight="1" x14ac:dyDescent="0.15">
      <c r="B42" s="1"/>
      <c r="C42" s="1"/>
      <c r="D42" s="1"/>
      <c r="E42" s="1"/>
      <c r="F42" s="1"/>
      <c r="G42" s="1"/>
      <c r="H42" s="1"/>
      <c r="I42" s="1"/>
      <c r="J42" s="8"/>
      <c r="K42" s="8"/>
      <c r="L42" s="8"/>
      <c r="M42" s="8"/>
      <c r="N42" s="8"/>
      <c r="O42" s="8"/>
      <c r="P42" s="8"/>
    </row>
    <row r="43" spans="2:16" ht="14.25" x14ac:dyDescent="0.15">
      <c r="B43" s="14" t="s">
        <v>546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6" x14ac:dyDescent="0.15">
      <c r="C44" s="1" t="s">
        <v>551</v>
      </c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6" x14ac:dyDescent="0.15">
      <c r="C45" s="8" t="s">
        <v>649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2:16" x14ac:dyDescent="0.1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2:16" ht="14.25" x14ac:dyDescent="0.15">
      <c r="B47" s="14" t="s">
        <v>652</v>
      </c>
      <c r="C47" s="1" t="s">
        <v>641</v>
      </c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6" x14ac:dyDescent="0.15">
      <c r="C48" s="1" t="s">
        <v>650</v>
      </c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6" x14ac:dyDescent="0.15">
      <c r="C49" s="8" t="s">
        <v>651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6" x14ac:dyDescent="0.15">
      <c r="B50" s="1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 ht="14.25" x14ac:dyDescent="0.15">
      <c r="B51" s="14" t="s">
        <v>653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6" x14ac:dyDescent="0.15">
      <c r="C52" s="1" t="s">
        <v>579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6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6" ht="14.25" x14ac:dyDescent="0.15">
      <c r="B54" s="14" t="s">
        <v>654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6" x14ac:dyDescent="0.15">
      <c r="C55" s="1" t="s">
        <v>581</v>
      </c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6" x14ac:dyDescent="0.15">
      <c r="C56" s="1" t="s">
        <v>599</v>
      </c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6" x14ac:dyDescent="0.15">
      <c r="C57" s="1" t="s">
        <v>582</v>
      </c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6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6" ht="14.25" x14ac:dyDescent="0.15">
      <c r="B59" s="14" t="s">
        <v>655</v>
      </c>
      <c r="C59" s="1"/>
      <c r="D59" s="1"/>
      <c r="E59" s="1"/>
      <c r="F59" s="1"/>
      <c r="G59" s="1"/>
      <c r="H59" s="1"/>
      <c r="I59" s="1"/>
      <c r="J59" s="10"/>
      <c r="K59" s="10"/>
      <c r="L59" s="10"/>
      <c r="M59" s="10"/>
      <c r="N59" s="10"/>
      <c r="O59" s="10"/>
      <c r="P59" s="10"/>
    </row>
    <row r="60" spans="2:16" x14ac:dyDescent="0.15">
      <c r="C60" s="1" t="s">
        <v>552</v>
      </c>
      <c r="D60" s="1"/>
      <c r="E60" s="1"/>
      <c r="F60" s="1"/>
      <c r="G60" s="1"/>
      <c r="H60" s="1"/>
      <c r="I60" s="1"/>
      <c r="J60" s="8"/>
      <c r="K60" s="8"/>
      <c r="L60" s="8"/>
      <c r="M60" s="8"/>
      <c r="N60" s="8"/>
      <c r="O60" s="8"/>
      <c r="P60" s="8"/>
    </row>
    <row r="61" spans="2:16" ht="11.25" customHeight="1" x14ac:dyDescent="0.15">
      <c r="B61" s="1"/>
      <c r="C61" s="1"/>
      <c r="D61" s="1"/>
      <c r="E61" s="1"/>
      <c r="F61" s="1"/>
      <c r="G61" s="1"/>
      <c r="H61" s="1"/>
      <c r="I61" s="1"/>
      <c r="J61" s="8"/>
      <c r="K61" s="8"/>
      <c r="L61" s="8"/>
      <c r="M61" s="8"/>
      <c r="N61" s="8"/>
      <c r="O61" s="8"/>
      <c r="P61" s="8"/>
    </row>
    <row r="62" spans="2:16" ht="14.25" x14ac:dyDescent="0.15">
      <c r="B62" s="14" t="s">
        <v>656</v>
      </c>
      <c r="C62" s="1"/>
      <c r="D62" s="1"/>
      <c r="E62" s="1"/>
      <c r="F62" s="1"/>
      <c r="G62" s="1"/>
      <c r="H62" s="1"/>
      <c r="I62" s="1"/>
      <c r="J62" s="8"/>
      <c r="K62" s="8"/>
      <c r="L62" s="8"/>
      <c r="M62" s="8"/>
      <c r="N62" s="8"/>
      <c r="O62" s="8"/>
      <c r="P62" s="8"/>
    </row>
    <row r="63" spans="2:16" ht="14.25" x14ac:dyDescent="0.15">
      <c r="B63" s="14"/>
      <c r="C63" s="1" t="s">
        <v>586</v>
      </c>
      <c r="D63" s="1"/>
      <c r="E63" s="1"/>
      <c r="F63" s="1"/>
      <c r="G63" s="1"/>
      <c r="H63" s="1"/>
      <c r="I63" s="1"/>
      <c r="J63" s="8"/>
      <c r="K63" s="8"/>
      <c r="L63" s="8"/>
      <c r="M63" s="8"/>
      <c r="N63" s="8"/>
      <c r="O63" s="8"/>
      <c r="P63" s="8"/>
    </row>
    <row r="64" spans="2:16" ht="14.25" x14ac:dyDescent="0.15">
      <c r="B64" s="14"/>
      <c r="C64" s="1" t="s">
        <v>587</v>
      </c>
      <c r="D64" s="1"/>
      <c r="E64" s="1"/>
      <c r="F64" s="1"/>
      <c r="G64" s="1"/>
      <c r="H64" s="1"/>
      <c r="I64" s="1"/>
      <c r="J64" s="8"/>
      <c r="K64" s="8"/>
      <c r="L64" s="8"/>
      <c r="M64" s="8"/>
      <c r="N64" s="8"/>
      <c r="O64" s="8"/>
      <c r="P64" s="8"/>
    </row>
    <row r="65" spans="2:16" ht="11.25" customHeight="1" x14ac:dyDescent="0.15">
      <c r="B65" s="1"/>
      <c r="C65" s="1"/>
      <c r="D65" s="1"/>
      <c r="E65" s="1"/>
      <c r="F65" s="1"/>
      <c r="G65" s="1"/>
      <c r="H65" s="1"/>
      <c r="I65" s="1"/>
      <c r="J65" s="8"/>
      <c r="K65" s="8"/>
      <c r="L65" s="8"/>
      <c r="M65" s="8"/>
      <c r="N65" s="8"/>
      <c r="O65" s="8"/>
      <c r="P65" s="8"/>
    </row>
    <row r="66" spans="2:16" ht="14.25" x14ac:dyDescent="0.15">
      <c r="B66" s="14" t="s">
        <v>657</v>
      </c>
      <c r="C66" s="1"/>
      <c r="D66" s="1"/>
      <c r="E66" s="1"/>
      <c r="F66" s="1"/>
      <c r="G66" s="1"/>
      <c r="H66" s="1"/>
      <c r="I66" s="1"/>
      <c r="J66" s="8"/>
      <c r="K66" s="8"/>
      <c r="L66" s="8"/>
      <c r="M66" s="8"/>
      <c r="N66" s="8"/>
      <c r="O66" s="8"/>
      <c r="P66" s="8"/>
    </row>
    <row r="67" spans="2:16" x14ac:dyDescent="0.15">
      <c r="C67" s="1" t="s">
        <v>553</v>
      </c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6" x14ac:dyDescent="0.15">
      <c r="B68" s="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6" ht="14.25" x14ac:dyDescent="0.15">
      <c r="B69" s="14" t="s">
        <v>659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6" x14ac:dyDescent="0.15">
      <c r="C70" s="1" t="s">
        <v>589</v>
      </c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6" x14ac:dyDescent="0.15">
      <c r="C71" s="9" t="s">
        <v>554</v>
      </c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6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6" ht="14.25" x14ac:dyDescent="0.15">
      <c r="B73" s="14" t="s">
        <v>658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6" x14ac:dyDescent="0.15">
      <c r="C74" s="1" t="s">
        <v>592</v>
      </c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6" x14ac:dyDescent="0.15">
      <c r="C75" s="8" t="s">
        <v>555</v>
      </c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6" x14ac:dyDescent="0.15">
      <c r="C76" s="26" t="s">
        <v>556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x14ac:dyDescent="0.15">
      <c r="B77" s="1"/>
      <c r="C77" s="1" t="s">
        <v>476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x14ac:dyDescent="0.15">
      <c r="B78" s="1"/>
      <c r="C78" s="1" t="s">
        <v>475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x14ac:dyDescent="0.15">
      <c r="B79" s="1"/>
      <c r="C79" s="1" t="s">
        <v>474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x14ac:dyDescent="0.15">
      <c r="B80" s="1"/>
      <c r="C80" s="1" t="s">
        <v>2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3" x14ac:dyDescent="0.15">
      <c r="B81" s="8"/>
      <c r="C81" s="8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4.25" x14ac:dyDescent="0.15">
      <c r="B82" s="14" t="s">
        <v>660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x14ac:dyDescent="0.15">
      <c r="C83" s="8" t="s">
        <v>557</v>
      </c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x14ac:dyDescent="0.15">
      <c r="C84" s="1" t="s">
        <v>593</v>
      </c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x14ac:dyDescent="0.15">
      <c r="B85" s="1"/>
      <c r="C85" s="1" t="s">
        <v>559</v>
      </c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x14ac:dyDescent="0.15">
      <c r="C88" s="1"/>
      <c r="D88" s="1"/>
      <c r="E88" s="1"/>
    </row>
    <row r="89" spans="2:13" x14ac:dyDescent="0.15">
      <c r="C89" s="1"/>
      <c r="D89" s="1"/>
      <c r="E89" s="1"/>
    </row>
    <row r="92" spans="2:13" ht="14.25" x14ac:dyDescent="0.15">
      <c r="B92" s="1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x14ac:dyDescent="0.1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x14ac:dyDescent="0.15">
      <c r="C96" s="1"/>
      <c r="D96" s="1"/>
      <c r="E96" s="1"/>
    </row>
    <row r="97" spans="3:5" x14ac:dyDescent="0.15">
      <c r="C97" s="1"/>
      <c r="D97" s="1"/>
      <c r="E97" s="1"/>
    </row>
  </sheetData>
  <customSheetViews>
    <customSheetView guid="{E5A29513-AF19-4198-AFD1-5EC9C2566FB3}" showPageBreaks="1" showGridLines="0" printArea="1" view="pageBreakPreview" topLeftCell="E25">
      <selection activeCell="C76" sqref="C76"/>
      <pageMargins left="0.75" right="0.75" top="1" bottom="1" header="0.51200000000000001" footer="0.51200000000000001"/>
      <pageSetup paperSize="9" scale="38" orientation="portrait" r:id="rId1"/>
      <headerFooter alignWithMargins="0"/>
    </customSheetView>
  </customSheetViews>
  <mergeCells count="5">
    <mergeCell ref="B23:B24"/>
    <mergeCell ref="B1:O1"/>
    <mergeCell ref="B3:O6"/>
    <mergeCell ref="B11:C11"/>
    <mergeCell ref="B9:O9"/>
  </mergeCells>
  <phoneticPr fontId="2"/>
  <dataValidations count="1">
    <dataValidation imeMode="halfKatakana" allowBlank="1" showInputMessage="1" showErrorMessage="1" sqref="F24:G24" xr:uid="{00000000-0002-0000-0000-000000000000}"/>
  </dataValidations>
  <pageMargins left="0.75" right="0.75" top="1" bottom="1" header="0.51200000000000001" footer="0.51200000000000001"/>
  <pageSetup paperSize="9" scale="38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N45"/>
  <sheetViews>
    <sheetView showGridLines="0" tabSelected="1" view="pageBreakPreview" zoomScale="85" zoomScaleNormal="100" zoomScaleSheetLayoutView="85" workbookViewId="0">
      <selection activeCell="E42" sqref="E42:G42"/>
    </sheetView>
  </sheetViews>
  <sheetFormatPr defaultRowHeight="13.5" x14ac:dyDescent="0.15"/>
  <cols>
    <col min="1" max="1" width="4.25" style="18" customWidth="1"/>
    <col min="2" max="3" width="9" style="18"/>
    <col min="4" max="4" width="10.25" style="18" bestFit="1" customWidth="1"/>
    <col min="5" max="6" width="9" style="18"/>
    <col min="7" max="8" width="7.25" style="18" customWidth="1"/>
    <col min="9" max="9" width="10.25" style="18" customWidth="1"/>
    <col min="10" max="10" width="4.25" style="18" customWidth="1"/>
    <col min="11" max="11" width="9" style="18"/>
    <col min="12" max="13" width="9" style="18" customWidth="1"/>
    <col min="14" max="14" width="9" style="18" hidden="1" customWidth="1"/>
    <col min="15" max="15" width="9" style="18" customWidth="1"/>
    <col min="16" max="16384" width="9" style="18"/>
  </cols>
  <sheetData>
    <row r="1" spans="1:14" ht="24.75" thickBot="1" x14ac:dyDescent="0.2">
      <c r="A1" s="274" t="s">
        <v>307</v>
      </c>
      <c r="B1" s="275"/>
      <c r="C1" s="275"/>
      <c r="D1" s="275"/>
      <c r="E1" s="275"/>
      <c r="F1" s="275"/>
      <c r="G1" s="276"/>
      <c r="H1" s="17" t="s">
        <v>308</v>
      </c>
      <c r="I1" s="277"/>
      <c r="J1" s="278"/>
    </row>
    <row r="2" spans="1:14" ht="15" customHeight="1" x14ac:dyDescent="0.15">
      <c r="A2" s="47"/>
      <c r="H2" s="172"/>
    </row>
    <row r="3" spans="1:14" ht="19.5" thickBot="1" x14ac:dyDescent="0.2">
      <c r="A3" s="19" t="s">
        <v>680</v>
      </c>
    </row>
    <row r="4" spans="1:14" ht="18.75" x14ac:dyDescent="0.15">
      <c r="A4" s="279" t="s">
        <v>309</v>
      </c>
      <c r="B4" s="280"/>
      <c r="C4" s="280"/>
      <c r="D4" s="281"/>
      <c r="E4" s="281"/>
      <c r="F4" s="281"/>
      <c r="G4" s="280"/>
      <c r="H4" s="280"/>
      <c r="I4" s="280"/>
      <c r="J4" s="282"/>
      <c r="N4" s="18" t="s">
        <v>310</v>
      </c>
    </row>
    <row r="5" spans="1:14" ht="22.5" customHeight="1" thickBot="1" x14ac:dyDescent="0.2">
      <c r="A5" s="283" t="s">
        <v>311</v>
      </c>
      <c r="B5" s="284"/>
      <c r="C5" s="284"/>
      <c r="D5" s="285" t="s">
        <v>312</v>
      </c>
      <c r="E5" s="286"/>
      <c r="F5" s="286"/>
      <c r="G5" s="286"/>
      <c r="H5" s="286"/>
      <c r="I5" s="286"/>
      <c r="J5" s="287"/>
      <c r="N5" s="18" t="s">
        <v>313</v>
      </c>
    </row>
    <row r="6" spans="1:14" ht="15" customHeight="1" x14ac:dyDescent="0.15">
      <c r="N6" s="18" t="s">
        <v>314</v>
      </c>
    </row>
    <row r="7" spans="1:14" ht="19.5" thickBot="1" x14ac:dyDescent="0.2">
      <c r="A7" s="19" t="s">
        <v>679</v>
      </c>
    </row>
    <row r="8" spans="1:14" ht="18.75" customHeight="1" x14ac:dyDescent="0.15">
      <c r="A8" s="288" t="s">
        <v>685</v>
      </c>
      <c r="B8" s="289"/>
      <c r="C8" s="290"/>
      <c r="D8" s="291"/>
      <c r="E8" s="292"/>
      <c r="F8" s="292"/>
      <c r="G8" s="292"/>
      <c r="H8" s="292"/>
      <c r="I8" s="292"/>
      <c r="J8" s="293"/>
      <c r="N8" s="18" t="s">
        <v>676</v>
      </c>
    </row>
    <row r="9" spans="1:14" ht="18.75" customHeight="1" x14ac:dyDescent="0.15">
      <c r="A9" s="251" t="s">
        <v>675</v>
      </c>
      <c r="B9" s="252"/>
      <c r="C9" s="253"/>
      <c r="D9" s="216"/>
      <c r="E9" s="217"/>
      <c r="F9" s="215" t="s">
        <v>701</v>
      </c>
      <c r="G9" s="215"/>
      <c r="H9" s="271"/>
      <c r="I9" s="272"/>
      <c r="J9" s="273"/>
      <c r="N9" s="170" t="s">
        <v>315</v>
      </c>
    </row>
    <row r="10" spans="1:14" ht="18.75" customHeight="1" x14ac:dyDescent="0.15">
      <c r="A10" s="251" t="s">
        <v>318</v>
      </c>
      <c r="B10" s="252"/>
      <c r="C10" s="253"/>
      <c r="D10" s="216"/>
      <c r="E10" s="217"/>
      <c r="F10" s="269" t="s">
        <v>319</v>
      </c>
      <c r="G10" s="270"/>
      <c r="H10" s="216"/>
      <c r="I10" s="254"/>
      <c r="J10" s="255"/>
      <c r="N10" s="18" t="s">
        <v>677</v>
      </c>
    </row>
    <row r="11" spans="1:14" ht="18.75" customHeight="1" thickBot="1" x14ac:dyDescent="0.2">
      <c r="A11" s="256" t="s">
        <v>321</v>
      </c>
      <c r="B11" s="257"/>
      <c r="C11" s="258"/>
      <c r="D11" s="259"/>
      <c r="E11" s="260"/>
      <c r="F11" s="260"/>
      <c r="G11" s="260"/>
      <c r="H11" s="260"/>
      <c r="I11" s="260"/>
      <c r="J11" s="261"/>
      <c r="N11" s="18" t="s">
        <v>316</v>
      </c>
    </row>
    <row r="12" spans="1:14" ht="15" customHeight="1" x14ac:dyDescent="0.15">
      <c r="N12" s="203" t="s">
        <v>688</v>
      </c>
    </row>
    <row r="13" spans="1:14" ht="18.75" x14ac:dyDescent="0.15">
      <c r="A13" s="19" t="s">
        <v>678</v>
      </c>
      <c r="N13" s="203" t="s">
        <v>689</v>
      </c>
    </row>
    <row r="14" spans="1:14" x14ac:dyDescent="0.15">
      <c r="B14" s="262" t="s">
        <v>325</v>
      </c>
      <c r="C14" s="262"/>
      <c r="D14" s="262"/>
      <c r="E14" s="262"/>
      <c r="F14" s="262"/>
      <c r="G14" s="262"/>
      <c r="H14" s="262"/>
      <c r="I14" s="262"/>
      <c r="J14" s="262"/>
      <c r="N14" s="203" t="s">
        <v>690</v>
      </c>
    </row>
    <row r="15" spans="1:14" ht="26.25" customHeight="1" thickBot="1" x14ac:dyDescent="0.2">
      <c r="B15" s="263" t="s">
        <v>687</v>
      </c>
      <c r="C15" s="263"/>
      <c r="D15" s="263"/>
      <c r="E15" s="263"/>
      <c r="F15" s="263"/>
      <c r="G15" s="263"/>
      <c r="H15" s="263"/>
      <c r="I15" s="263"/>
      <c r="J15" s="263"/>
      <c r="N15" s="203" t="s">
        <v>691</v>
      </c>
    </row>
    <row r="16" spans="1:14" ht="14.25" thickBot="1" x14ac:dyDescent="0.2">
      <c r="B16" s="264" t="s">
        <v>328</v>
      </c>
      <c r="C16" s="265"/>
      <c r="D16" s="266" t="s">
        <v>329</v>
      </c>
      <c r="E16" s="265"/>
      <c r="F16" s="266" t="s">
        <v>330</v>
      </c>
      <c r="G16" s="267"/>
      <c r="H16" s="267"/>
      <c r="I16" s="267"/>
      <c r="J16" s="268"/>
      <c r="N16" s="203" t="s">
        <v>692</v>
      </c>
    </row>
    <row r="17" spans="1:14" ht="21.75" customHeight="1" thickTop="1" x14ac:dyDescent="0.15">
      <c r="A17" s="18">
        <v>1</v>
      </c>
      <c r="B17" s="246"/>
      <c r="C17" s="247"/>
      <c r="D17" s="248"/>
      <c r="E17" s="247"/>
      <c r="F17" s="248"/>
      <c r="G17" s="249"/>
      <c r="H17" s="249"/>
      <c r="I17" s="249"/>
      <c r="J17" s="250"/>
      <c r="N17" s="203" t="s">
        <v>693</v>
      </c>
    </row>
    <row r="18" spans="1:14" ht="21.75" customHeight="1" x14ac:dyDescent="0.15">
      <c r="A18" s="18">
        <v>2</v>
      </c>
      <c r="B18" s="241"/>
      <c r="C18" s="242"/>
      <c r="D18" s="243"/>
      <c r="E18" s="242"/>
      <c r="F18" s="243"/>
      <c r="G18" s="244"/>
      <c r="H18" s="244"/>
      <c r="I18" s="244"/>
      <c r="J18" s="245"/>
      <c r="N18" s="203" t="s">
        <v>694</v>
      </c>
    </row>
    <row r="19" spans="1:14" ht="21.75" customHeight="1" x14ac:dyDescent="0.15">
      <c r="A19" s="18">
        <v>3</v>
      </c>
      <c r="B19" s="241"/>
      <c r="C19" s="242"/>
      <c r="D19" s="243"/>
      <c r="E19" s="242"/>
      <c r="F19" s="243"/>
      <c r="G19" s="244"/>
      <c r="H19" s="244"/>
      <c r="I19" s="244"/>
      <c r="J19" s="245"/>
    </row>
    <row r="20" spans="1:14" ht="21.75" customHeight="1" thickBot="1" x14ac:dyDescent="0.2">
      <c r="A20" s="18">
        <v>4</v>
      </c>
      <c r="B20" s="221"/>
      <c r="C20" s="222"/>
      <c r="D20" s="223"/>
      <c r="E20" s="222"/>
      <c r="F20" s="223"/>
      <c r="G20" s="224"/>
      <c r="H20" s="224"/>
      <c r="I20" s="224"/>
      <c r="J20" s="225"/>
      <c r="N20" s="20"/>
    </row>
    <row r="21" spans="1:14" ht="15" customHeight="1" x14ac:dyDescent="0.15"/>
    <row r="22" spans="1:14" ht="19.5" thickBot="1" x14ac:dyDescent="0.2">
      <c r="A22" s="19" t="s">
        <v>698</v>
      </c>
    </row>
    <row r="23" spans="1:14" ht="14.25" thickBot="1" x14ac:dyDescent="0.2">
      <c r="A23" s="185"/>
      <c r="B23" s="48"/>
      <c r="C23" s="17" t="s">
        <v>332</v>
      </c>
      <c r="D23" s="186" t="s">
        <v>333</v>
      </c>
      <c r="E23" s="186" t="s">
        <v>334</v>
      </c>
      <c r="F23" s="187" t="s">
        <v>335</v>
      </c>
      <c r="G23" s="229"/>
      <c r="H23" s="230"/>
      <c r="I23" s="231"/>
    </row>
    <row r="24" spans="1:14" x14ac:dyDescent="0.15">
      <c r="A24" s="232" t="s">
        <v>336</v>
      </c>
      <c r="B24" s="188" t="s">
        <v>337</v>
      </c>
      <c r="C24" s="192">
        <v>300</v>
      </c>
      <c r="D24" s="171">
        <v>500</v>
      </c>
      <c r="E24" s="171">
        <v>700</v>
      </c>
      <c r="F24" s="193">
        <v>1000</v>
      </c>
      <c r="G24" s="178"/>
      <c r="H24" s="49"/>
      <c r="I24" s="174"/>
    </row>
    <row r="25" spans="1:14" ht="13.5" customHeight="1" x14ac:dyDescent="0.15">
      <c r="A25" s="232"/>
      <c r="B25" s="188" t="s">
        <v>338</v>
      </c>
      <c r="C25" s="192">
        <v>500</v>
      </c>
      <c r="D25" s="171">
        <v>800</v>
      </c>
      <c r="E25" s="171">
        <v>1000</v>
      </c>
      <c r="F25" s="193">
        <v>1500</v>
      </c>
      <c r="G25" s="179"/>
      <c r="H25" s="175"/>
      <c r="I25" s="176"/>
    </row>
    <row r="26" spans="1:14" x14ac:dyDescent="0.15">
      <c r="A26" s="232"/>
      <c r="B26" s="188" t="s">
        <v>339</v>
      </c>
      <c r="C26" s="192">
        <v>600</v>
      </c>
      <c r="D26" s="171">
        <v>1000</v>
      </c>
      <c r="E26" s="171">
        <v>1200</v>
      </c>
      <c r="F26" s="193">
        <v>1700</v>
      </c>
      <c r="G26" s="227" t="s">
        <v>684</v>
      </c>
      <c r="H26" s="228"/>
      <c r="I26" s="177" t="s">
        <v>683</v>
      </c>
    </row>
    <row r="27" spans="1:14" x14ac:dyDescent="0.15">
      <c r="A27" s="233" t="s">
        <v>340</v>
      </c>
      <c r="B27" s="189" t="s">
        <v>337</v>
      </c>
      <c r="C27" s="194"/>
      <c r="D27" s="195"/>
      <c r="E27" s="195"/>
      <c r="F27" s="196"/>
      <c r="G27" s="180">
        <f>C24*C27+D24*D27+E$24*E27+F$24*F$27</f>
        <v>0</v>
      </c>
      <c r="H27" s="234">
        <f>SUM(G27:G29)</f>
        <v>0</v>
      </c>
      <c r="I27" s="236">
        <f>SUM(H27:H32)</f>
        <v>0</v>
      </c>
    </row>
    <row r="28" spans="1:14" x14ac:dyDescent="0.15">
      <c r="A28" s="232"/>
      <c r="B28" s="190" t="s">
        <v>338</v>
      </c>
      <c r="C28" s="197"/>
      <c r="D28" s="198"/>
      <c r="E28" s="198"/>
      <c r="F28" s="199"/>
      <c r="G28" s="181">
        <f>C25*C28+D25*D28+E$25*E28+F$25*F$28</f>
        <v>0</v>
      </c>
      <c r="H28" s="235"/>
      <c r="I28" s="237"/>
    </row>
    <row r="29" spans="1:14" x14ac:dyDescent="0.15">
      <c r="A29" s="232"/>
      <c r="B29" s="190" t="s">
        <v>339</v>
      </c>
      <c r="C29" s="197"/>
      <c r="D29" s="198"/>
      <c r="E29" s="198"/>
      <c r="F29" s="199"/>
      <c r="G29" s="182">
        <f>C26*C29+D26*D29+E$26*E29+F$26*F$29</f>
        <v>0</v>
      </c>
      <c r="H29" s="235"/>
      <c r="I29" s="237"/>
    </row>
    <row r="30" spans="1:14" x14ac:dyDescent="0.15">
      <c r="A30" s="233" t="s">
        <v>341</v>
      </c>
      <c r="B30" s="189" t="s">
        <v>337</v>
      </c>
      <c r="C30" s="194"/>
      <c r="D30" s="195"/>
      <c r="E30" s="195"/>
      <c r="F30" s="196"/>
      <c r="G30" s="183">
        <f>C24*C30+D24*D30+E$24*E30+F$24*F30</f>
        <v>0</v>
      </c>
      <c r="H30" s="234">
        <f>SUM(G30:G32)</f>
        <v>0</v>
      </c>
      <c r="I30" s="237"/>
    </row>
    <row r="31" spans="1:14" x14ac:dyDescent="0.15">
      <c r="A31" s="232"/>
      <c r="B31" s="190" t="s">
        <v>338</v>
      </c>
      <c r="C31" s="197"/>
      <c r="D31" s="198"/>
      <c r="E31" s="198"/>
      <c r="F31" s="199"/>
      <c r="G31" s="181">
        <f>C25*C31+D25*D31+E$25*E31+F$25*F31</f>
        <v>0</v>
      </c>
      <c r="H31" s="235"/>
      <c r="I31" s="237"/>
    </row>
    <row r="32" spans="1:14" ht="14.25" thickBot="1" x14ac:dyDescent="0.2">
      <c r="A32" s="239"/>
      <c r="B32" s="191" t="s">
        <v>339</v>
      </c>
      <c r="C32" s="200"/>
      <c r="D32" s="201"/>
      <c r="E32" s="201"/>
      <c r="F32" s="202"/>
      <c r="G32" s="184">
        <f>C26*C32+D26*D32+E$26*E32+F$26*F32</f>
        <v>0</v>
      </c>
      <c r="H32" s="240"/>
      <c r="I32" s="238"/>
      <c r="J32" s="46"/>
    </row>
    <row r="33" spans="1:10" ht="52.5" customHeight="1" x14ac:dyDescent="0.15">
      <c r="A33" s="22"/>
      <c r="B33" s="21"/>
      <c r="C33" s="21"/>
      <c r="D33" s="21"/>
      <c r="E33" s="21"/>
      <c r="F33" s="21"/>
      <c r="G33" s="21"/>
      <c r="H33" s="21"/>
      <c r="I33" s="21"/>
    </row>
    <row r="34" spans="1:10" ht="24" x14ac:dyDescent="0.15">
      <c r="A34" s="206"/>
      <c r="B34" s="218" t="s">
        <v>695</v>
      </c>
      <c r="C34" s="218"/>
      <c r="D34" s="218"/>
      <c r="E34" s="218"/>
      <c r="F34" s="218"/>
      <c r="G34" s="218"/>
      <c r="H34" s="218"/>
      <c r="I34" s="218"/>
      <c r="J34" s="207"/>
    </row>
    <row r="35" spans="1:10" x14ac:dyDescent="0.15">
      <c r="A35" s="173"/>
      <c r="B35" s="204"/>
      <c r="C35" s="204"/>
      <c r="D35" s="204"/>
      <c r="E35" s="204"/>
      <c r="F35" s="204"/>
      <c r="G35" s="204"/>
      <c r="H35" s="204"/>
      <c r="I35" s="204"/>
      <c r="J35" s="204"/>
    </row>
    <row r="36" spans="1:10" ht="19.5" customHeight="1" x14ac:dyDescent="0.15">
      <c r="A36" s="173"/>
      <c r="B36" s="219">
        <f>$D$8</f>
        <v>0</v>
      </c>
      <c r="C36" s="219"/>
      <c r="D36" s="219"/>
      <c r="E36" s="219"/>
      <c r="F36" s="205" t="s">
        <v>686</v>
      </c>
      <c r="G36" s="204"/>
      <c r="H36" s="204"/>
      <c r="I36" s="204"/>
      <c r="J36" s="204"/>
    </row>
    <row r="37" spans="1:10" x14ac:dyDescent="0.15">
      <c r="B37" s="204"/>
      <c r="C37" s="204"/>
      <c r="D37" s="204"/>
      <c r="E37" s="204"/>
      <c r="F37" s="204"/>
      <c r="G37" s="204"/>
      <c r="H37" s="204"/>
      <c r="I37" s="204"/>
      <c r="J37" s="204"/>
    </row>
    <row r="38" spans="1:10" ht="37.5" x14ac:dyDescent="0.15">
      <c r="B38" s="220">
        <f>I27</f>
        <v>0</v>
      </c>
      <c r="C38" s="220"/>
      <c r="D38" s="220"/>
      <c r="E38" s="220"/>
      <c r="F38" s="220"/>
      <c r="G38" s="220"/>
      <c r="H38" s="220"/>
      <c r="I38" s="220"/>
      <c r="J38" s="204"/>
    </row>
    <row r="39" spans="1:10" ht="29.25" customHeight="1" x14ac:dyDescent="0.15">
      <c r="B39" s="208" t="s">
        <v>696</v>
      </c>
      <c r="C39" s="204"/>
      <c r="D39" s="204"/>
      <c r="E39" s="204"/>
      <c r="F39" s="204"/>
      <c r="G39" s="204"/>
      <c r="H39" s="204"/>
      <c r="I39" s="204"/>
      <c r="J39" s="204"/>
    </row>
    <row r="40" spans="1:10" ht="14.25" x14ac:dyDescent="0.15">
      <c r="B40" s="212"/>
      <c r="C40" s="211" t="s">
        <v>700</v>
      </c>
      <c r="D40" s="210">
        <f>G27+G28+G30+G31</f>
        <v>0</v>
      </c>
      <c r="E40" s="211" t="s">
        <v>699</v>
      </c>
      <c r="F40" s="213">
        <f>G29+G32</f>
        <v>0</v>
      </c>
      <c r="G40" s="204"/>
      <c r="H40" s="204"/>
      <c r="I40" s="204"/>
      <c r="J40" s="204"/>
    </row>
    <row r="41" spans="1:10" ht="19.5" customHeight="1" x14ac:dyDescent="0.15">
      <c r="B41" s="208"/>
      <c r="C41" s="204"/>
      <c r="D41" s="209"/>
      <c r="E41" s="204"/>
      <c r="F41" s="204"/>
      <c r="G41" s="204"/>
      <c r="H41" s="204"/>
      <c r="I41" s="204"/>
      <c r="J41" s="204"/>
    </row>
    <row r="42" spans="1:10" ht="17.25" x14ac:dyDescent="0.15">
      <c r="A42" s="173"/>
      <c r="B42" s="204"/>
      <c r="C42" s="204"/>
      <c r="E42" s="214">
        <f ca="1">TODAY()+7</f>
        <v>46125</v>
      </c>
      <c r="F42" s="214"/>
      <c r="G42" s="214"/>
      <c r="H42" s="204"/>
      <c r="I42" s="204"/>
      <c r="J42" s="204"/>
    </row>
    <row r="43" spans="1:10" ht="26.25" customHeight="1" x14ac:dyDescent="0.15">
      <c r="B43" s="226" t="s">
        <v>697</v>
      </c>
      <c r="C43" s="226"/>
      <c r="D43" s="226"/>
      <c r="E43" s="226"/>
      <c r="F43" s="226"/>
      <c r="G43" s="226"/>
      <c r="H43" s="226"/>
      <c r="I43" s="226"/>
      <c r="J43" s="226"/>
    </row>
    <row r="44" spans="1:10" ht="14.25" customHeight="1" x14ac:dyDescent="0.15">
      <c r="B44" s="226"/>
      <c r="C44" s="226"/>
      <c r="D44" s="226"/>
      <c r="E44" s="226"/>
      <c r="F44" s="226"/>
      <c r="G44" s="226"/>
      <c r="H44" s="226"/>
      <c r="I44" s="226"/>
      <c r="J44" s="226"/>
    </row>
    <row r="45" spans="1:10" ht="14.25" customHeight="1" x14ac:dyDescent="0.15"/>
  </sheetData>
  <customSheetViews>
    <customSheetView guid="{E5A29513-AF19-4198-AFD1-5EC9C2566FB3}" scale="85" showPageBreaks="1" printArea="1" hiddenColumns="1" view="pageBreakPreview" topLeftCell="A25">
      <selection activeCell="G34" sqref="G34"/>
      <pageMargins left="0.94488188976377963" right="0.70866141732283472" top="0.6692913385826772" bottom="0.31496062992125984" header="0" footer="0"/>
      <printOptions horizontalCentered="1" verticalCentered="1"/>
      <pageSetup paperSize="9" scale="85" orientation="portrait" horizontalDpi="300" verticalDpi="300" r:id="rId1"/>
    </customSheetView>
  </customSheetViews>
  <mergeCells count="49">
    <mergeCell ref="H9:J9"/>
    <mergeCell ref="A1:G1"/>
    <mergeCell ref="I1:J1"/>
    <mergeCell ref="A4:C4"/>
    <mergeCell ref="D4:J4"/>
    <mergeCell ref="A5:C5"/>
    <mergeCell ref="D5:J5"/>
    <mergeCell ref="A8:C8"/>
    <mergeCell ref="D8:J8"/>
    <mergeCell ref="A9:C9"/>
    <mergeCell ref="D17:E17"/>
    <mergeCell ref="F17:J17"/>
    <mergeCell ref="A10:C10"/>
    <mergeCell ref="H10:J10"/>
    <mergeCell ref="A11:C11"/>
    <mergeCell ref="D11:J11"/>
    <mergeCell ref="B14:J14"/>
    <mergeCell ref="B15:J15"/>
    <mergeCell ref="B16:C16"/>
    <mergeCell ref="D16:E16"/>
    <mergeCell ref="F16:J16"/>
    <mergeCell ref="F10:G10"/>
    <mergeCell ref="D10:E10"/>
    <mergeCell ref="B43:J43"/>
    <mergeCell ref="B44:J44"/>
    <mergeCell ref="G26:H26"/>
    <mergeCell ref="G23:I23"/>
    <mergeCell ref="A24:A26"/>
    <mergeCell ref="A27:A29"/>
    <mergeCell ref="H27:H29"/>
    <mergeCell ref="I27:I32"/>
    <mergeCell ref="A30:A32"/>
    <mergeCell ref="H30:H32"/>
    <mergeCell ref="E42:G42"/>
    <mergeCell ref="F9:G9"/>
    <mergeCell ref="D9:E9"/>
    <mergeCell ref="B34:I34"/>
    <mergeCell ref="B36:E36"/>
    <mergeCell ref="B38:I38"/>
    <mergeCell ref="B20:C20"/>
    <mergeCell ref="D20:E20"/>
    <mergeCell ref="F20:J20"/>
    <mergeCell ref="B18:C18"/>
    <mergeCell ref="D18:E18"/>
    <mergeCell ref="F18:J18"/>
    <mergeCell ref="B19:C19"/>
    <mergeCell ref="D19:E19"/>
    <mergeCell ref="F19:J19"/>
    <mergeCell ref="B17:C17"/>
  </mergeCells>
  <phoneticPr fontId="2"/>
  <dataValidations count="2">
    <dataValidation type="list" allowBlank="1" showInputMessage="1" showErrorMessage="1" sqref="D17:D20" xr:uid="{00000000-0002-0000-0100-000000000000}">
      <formula1>$N$3:$N$18</formula1>
    </dataValidation>
    <dataValidation type="list" allowBlank="1" showInputMessage="1" showErrorMessage="1" sqref="H9:J9" xr:uid="{D84E073A-8B39-4EC8-B805-1394F1E8EBED}">
      <formula1>"小学,中学,高校,一般・大学"</formula1>
    </dataValidation>
  </dataValidations>
  <hyperlinks>
    <hyperlink ref="D5" r:id="rId2" xr:uid="{00000000-0004-0000-0100-000004000000}"/>
  </hyperlinks>
  <printOptions horizontalCentered="1" verticalCentered="1"/>
  <pageMargins left="0.78740157480314965" right="0.78740157480314965" top="0.59055118110236227" bottom="0.31496062992125984" header="0" footer="0"/>
  <pageSetup paperSize="9" orientation="portrait" horizontalDpi="300" verticalDpi="300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BB175"/>
  <sheetViews>
    <sheetView showGridLines="0" zoomScaleNormal="100" workbookViewId="0">
      <selection activeCell="AD6" sqref="AD6"/>
    </sheetView>
  </sheetViews>
  <sheetFormatPr defaultColWidth="8.875" defaultRowHeight="14.25" x14ac:dyDescent="0.15"/>
  <cols>
    <col min="1" max="1" width="4.125" style="32" customWidth="1"/>
    <col min="2" max="2" width="3.625" style="32" customWidth="1"/>
    <col min="3" max="3" width="12.625" style="32" customWidth="1"/>
    <col min="4" max="4" width="3.625" style="32" hidden="1" customWidth="1"/>
    <col min="5" max="5" width="5.5" style="32" bestFit="1" customWidth="1"/>
    <col min="6" max="6" width="13.625" style="32" customWidth="1"/>
    <col min="7" max="7" width="12.625" style="32" customWidth="1"/>
    <col min="8" max="8" width="3.625" style="51" customWidth="1"/>
    <col min="9" max="9" width="13.375" style="32" customWidth="1"/>
    <col min="10" max="10" width="9.125" style="32" customWidth="1"/>
    <col min="11" max="11" width="3.625" style="32" customWidth="1"/>
    <col min="12" max="12" width="3.75" style="32" customWidth="1"/>
    <col min="13" max="13" width="5.5" style="32" bestFit="1" customWidth="1"/>
    <col min="14" max="14" width="5.25" style="41" bestFit="1" customWidth="1"/>
    <col min="15" max="15" width="7.125" style="32" bestFit="1" customWidth="1"/>
    <col min="16" max="16" width="16.625" style="32" customWidth="1"/>
    <col min="17" max="17" width="3.125" style="32" customWidth="1"/>
    <col min="18" max="18" width="8.25" style="32" customWidth="1"/>
    <col min="19" max="19" width="3.625" style="32" hidden="1" customWidth="1"/>
    <col min="20" max="20" width="16.625" style="32" customWidth="1"/>
    <col min="21" max="21" width="3.125" style="32" customWidth="1"/>
    <col min="22" max="22" width="8.25" style="32" bestFit="1" customWidth="1"/>
    <col min="23" max="23" width="3.625" style="32" hidden="1" customWidth="1"/>
    <col min="24" max="24" width="12.75" style="32" customWidth="1"/>
    <col min="25" max="25" width="3.125" style="32" customWidth="1"/>
    <col min="26" max="26" width="7" style="32" customWidth="1"/>
    <col min="27" max="27" width="3.75" style="32" customWidth="1"/>
    <col min="28" max="28" width="12.75" style="32" customWidth="1"/>
    <col min="29" max="29" width="3.125" style="32" customWidth="1"/>
    <col min="30" max="30" width="7" style="32" customWidth="1"/>
    <col min="31" max="31" width="3.75" style="32" customWidth="1"/>
    <col min="32" max="32" width="16.75" style="32" customWidth="1"/>
    <col min="33" max="33" width="21.25" style="34" customWidth="1"/>
    <col min="34" max="35" width="5.5" style="32" bestFit="1" customWidth="1"/>
    <col min="36" max="36" width="2.125" style="32" customWidth="1"/>
    <col min="37" max="37" width="16.75" style="32" customWidth="1"/>
    <col min="38" max="39" width="5.5" style="32" bestFit="1" customWidth="1"/>
    <col min="40" max="40" width="2.125" style="32" customWidth="1"/>
    <col min="41" max="41" width="11.5" style="32" customWidth="1"/>
    <col min="42" max="42" width="5.5" style="32" bestFit="1" customWidth="1"/>
    <col min="43" max="43" width="2.125" style="32" customWidth="1"/>
    <col min="44" max="44" width="4.5" style="32" bestFit="1" customWidth="1"/>
    <col min="45" max="45" width="2.125" style="32" customWidth="1"/>
    <col min="46" max="46" width="5.5" style="32" bestFit="1" customWidth="1"/>
    <col min="47" max="47" width="2.125" style="32" customWidth="1"/>
    <col min="48" max="48" width="19" style="32" customWidth="1"/>
    <col min="49" max="49" width="5.5" style="32" bestFit="1" customWidth="1"/>
    <col min="50" max="50" width="2.125" style="32" customWidth="1"/>
    <col min="51" max="52" width="5.5" style="32" bestFit="1" customWidth="1"/>
    <col min="53" max="53" width="2.125" style="32" customWidth="1"/>
    <col min="54" max="54" width="7.5" style="32" bestFit="1" customWidth="1"/>
    <col min="55" max="16384" width="8.875" style="32"/>
  </cols>
  <sheetData>
    <row r="1" spans="1:54" ht="3" customHeight="1" x14ac:dyDescent="0.15"/>
    <row r="2" spans="1:54" ht="18.75" x14ac:dyDescent="0.15">
      <c r="A2" s="308" t="s">
        <v>681</v>
      </c>
      <c r="B2" s="308"/>
      <c r="C2" s="308"/>
      <c r="D2" s="308"/>
      <c r="E2" s="308"/>
      <c r="F2" s="52" t="s">
        <v>682</v>
      </c>
    </row>
    <row r="3" spans="1:54" ht="6" customHeight="1" thickBot="1" x14ac:dyDescent="0.2">
      <c r="A3" s="19"/>
      <c r="B3" s="52"/>
      <c r="C3" s="43"/>
      <c r="D3"/>
      <c r="E3"/>
      <c r="F3"/>
      <c r="G3"/>
      <c r="H3" s="50"/>
      <c r="I3"/>
      <c r="J3"/>
      <c r="K3" s="52"/>
      <c r="L3" s="42"/>
      <c r="M3"/>
      <c r="N3"/>
      <c r="O3"/>
      <c r="P3"/>
      <c r="Q3" s="52"/>
      <c r="R3" s="42"/>
      <c r="S3"/>
      <c r="T3"/>
      <c r="U3" s="52"/>
      <c r="V3" s="42"/>
      <c r="W3"/>
      <c r="X3"/>
      <c r="Y3" s="52"/>
      <c r="Z3" s="42"/>
      <c r="AC3" s="52"/>
      <c r="AD3" s="42"/>
    </row>
    <row r="4" spans="1:54" s="31" customFormat="1" ht="14.25" customHeight="1" x14ac:dyDescent="0.15">
      <c r="A4" s="309" t="s">
        <v>558</v>
      </c>
      <c r="B4" s="136" t="s">
        <v>81</v>
      </c>
      <c r="C4" s="53" t="s">
        <v>121</v>
      </c>
      <c r="D4" s="54"/>
      <c r="E4" s="55" t="s">
        <v>598</v>
      </c>
      <c r="F4" s="55" t="s">
        <v>120</v>
      </c>
      <c r="G4" s="56" t="s">
        <v>0</v>
      </c>
      <c r="H4" s="53" t="s">
        <v>471</v>
      </c>
      <c r="I4" s="57" t="s">
        <v>641</v>
      </c>
      <c r="J4" s="56" t="s">
        <v>662</v>
      </c>
      <c r="K4" s="58" t="s">
        <v>665</v>
      </c>
      <c r="L4" s="59" t="s">
        <v>122</v>
      </c>
      <c r="M4" s="60" t="s">
        <v>306</v>
      </c>
      <c r="N4" s="61" t="s">
        <v>562</v>
      </c>
      <c r="O4" s="62" t="s">
        <v>669</v>
      </c>
      <c r="P4" s="63" t="s">
        <v>354</v>
      </c>
      <c r="Q4" s="64" t="s">
        <v>81</v>
      </c>
      <c r="R4" s="168" t="s">
        <v>667</v>
      </c>
      <c r="S4" s="65"/>
      <c r="T4" s="66" t="s">
        <v>355</v>
      </c>
      <c r="U4" s="67" t="s">
        <v>81</v>
      </c>
      <c r="V4" s="169" t="s">
        <v>666</v>
      </c>
      <c r="W4" s="65"/>
      <c r="X4" s="311" t="s">
        <v>595</v>
      </c>
      <c r="Y4" s="64" t="s">
        <v>81</v>
      </c>
      <c r="Z4" s="168" t="s">
        <v>667</v>
      </c>
      <c r="AA4" s="68" t="s">
        <v>670</v>
      </c>
      <c r="AB4" s="313" t="s">
        <v>596</v>
      </c>
      <c r="AC4" s="67" t="s">
        <v>81</v>
      </c>
      <c r="AD4" s="169" t="s">
        <v>667</v>
      </c>
      <c r="AE4" s="69" t="s">
        <v>670</v>
      </c>
      <c r="AG4" s="146"/>
      <c r="AJ4" s="32"/>
      <c r="AN4" s="32"/>
    </row>
    <row r="5" spans="1:54" ht="15" thickBot="1" x14ac:dyDescent="0.2">
      <c r="A5" s="310"/>
      <c r="B5" s="70" t="s">
        <v>671</v>
      </c>
      <c r="C5" s="123" t="s">
        <v>347</v>
      </c>
      <c r="D5" s="71"/>
      <c r="E5" s="123">
        <v>1234</v>
      </c>
      <c r="F5" s="123" t="s">
        <v>345</v>
      </c>
      <c r="G5" s="124" t="s">
        <v>346</v>
      </c>
      <c r="H5" s="125" t="s">
        <v>668</v>
      </c>
      <c r="I5" s="124" t="s">
        <v>642</v>
      </c>
      <c r="J5" s="126" t="s">
        <v>664</v>
      </c>
      <c r="K5" s="127" t="s">
        <v>470</v>
      </c>
      <c r="L5" s="128">
        <v>3</v>
      </c>
      <c r="M5" s="127">
        <v>1991</v>
      </c>
      <c r="N5" s="127">
        <v>101</v>
      </c>
      <c r="O5" s="129" t="s">
        <v>344</v>
      </c>
      <c r="P5" s="130" t="s">
        <v>538</v>
      </c>
      <c r="Q5" s="131">
        <v>1</v>
      </c>
      <c r="R5" s="132">
        <v>10.24</v>
      </c>
      <c r="S5" s="72"/>
      <c r="T5" s="133" t="s">
        <v>539</v>
      </c>
      <c r="U5" s="73">
        <v>4</v>
      </c>
      <c r="V5" s="134" t="s">
        <v>477</v>
      </c>
      <c r="W5" s="72"/>
      <c r="X5" s="312"/>
      <c r="Y5" s="131">
        <v>15</v>
      </c>
      <c r="Z5" s="131">
        <v>47.12</v>
      </c>
      <c r="AA5" s="135" t="s">
        <v>542</v>
      </c>
      <c r="AB5" s="314"/>
      <c r="AC5" s="73">
        <v>16</v>
      </c>
      <c r="AD5" s="73" t="s">
        <v>597</v>
      </c>
      <c r="AE5" s="74" t="s">
        <v>542</v>
      </c>
      <c r="AG5" s="162" t="s">
        <v>130</v>
      </c>
      <c r="AH5" s="163" t="s">
        <v>665</v>
      </c>
      <c r="AI5" s="163" t="s">
        <v>673</v>
      </c>
      <c r="AJ5" s="51"/>
      <c r="AK5" s="164" t="s">
        <v>130</v>
      </c>
      <c r="AL5" s="164" t="s">
        <v>665</v>
      </c>
      <c r="AM5" s="164" t="s">
        <v>673</v>
      </c>
      <c r="AN5" s="165"/>
      <c r="AO5" s="163" t="s">
        <v>294</v>
      </c>
      <c r="AP5" s="163" t="s">
        <v>665</v>
      </c>
      <c r="AQ5" s="51"/>
      <c r="AR5" s="159" t="s">
        <v>674</v>
      </c>
      <c r="AS5" s="51"/>
      <c r="AT5" s="161" t="s">
        <v>122</v>
      </c>
      <c r="AU5" s="51"/>
      <c r="AV5" s="159" t="s">
        <v>343</v>
      </c>
      <c r="AW5" s="164" t="s">
        <v>665</v>
      </c>
      <c r="AX5" s="51"/>
      <c r="AY5" s="161" t="s">
        <v>471</v>
      </c>
      <c r="AZ5" s="163" t="s">
        <v>665</v>
      </c>
      <c r="BA5" s="51"/>
      <c r="BB5" s="159" t="s">
        <v>663</v>
      </c>
    </row>
    <row r="6" spans="1:54" ht="15" thickTop="1" x14ac:dyDescent="0.15">
      <c r="A6" s="143">
        <v>1</v>
      </c>
      <c r="B6" s="75" t="str">
        <f>IF(C6=0,"",VLOOKUP(C6,申込一覧!$AV$6:$AW$175,2,0))</f>
        <v/>
      </c>
      <c r="C6" s="76"/>
      <c r="D6" s="77"/>
      <c r="E6" s="76"/>
      <c r="F6" s="76"/>
      <c r="G6" s="78"/>
      <c r="H6" s="79"/>
      <c r="I6" s="80"/>
      <c r="J6" s="80"/>
      <c r="K6" s="81" t="str">
        <f>IF(H6=0,"",VLOOKUP(H6,申込一覧!$AY$6:$AZ$7,2,0))</f>
        <v/>
      </c>
      <c r="L6" s="82"/>
      <c r="M6" s="83"/>
      <c r="N6" s="83"/>
      <c r="O6" s="84"/>
      <c r="P6" s="85"/>
      <c r="Q6" s="86" t="str">
        <f>IF(P6=0,"",VLOOKUP(P6,申込一覧!$AG$6:$AH$100,2,0))</f>
        <v/>
      </c>
      <c r="R6" s="87"/>
      <c r="S6" s="88"/>
      <c r="T6" s="85"/>
      <c r="U6" s="89" t="str">
        <f>IF(T6=0,"",VLOOKUP(T6,申込一覧!$AG$6:$AH$100,2,0))</f>
        <v/>
      </c>
      <c r="V6" s="87"/>
      <c r="W6" s="88"/>
      <c r="X6" s="85"/>
      <c r="Y6" s="86" t="str">
        <f>IF(X6=0,"",VLOOKUP(X6,申込一覧!$AK$6:$AL$22,2,0))</f>
        <v/>
      </c>
      <c r="Z6" s="90"/>
      <c r="AA6" s="137"/>
      <c r="AB6" s="85"/>
      <c r="AC6" s="89" t="str">
        <f>IF(AB6=0,"",VLOOKUP(AB6,申込一覧!$AK$6:$AL$22,2,0))</f>
        <v/>
      </c>
      <c r="AD6" s="90"/>
      <c r="AE6" s="140"/>
      <c r="AG6" s="150"/>
      <c r="AH6" s="149"/>
      <c r="AI6" s="149"/>
      <c r="AK6" s="149"/>
      <c r="AL6" s="149"/>
      <c r="AM6" s="149"/>
      <c r="AN6" s="148"/>
      <c r="AO6" s="150" t="s">
        <v>295</v>
      </c>
      <c r="AP6" s="150">
        <v>48</v>
      </c>
      <c r="AR6" s="28" t="s">
        <v>568</v>
      </c>
      <c r="AT6" s="28"/>
      <c r="AV6" s="149"/>
      <c r="AW6" s="28"/>
      <c r="AY6" s="28" t="s">
        <v>472</v>
      </c>
      <c r="AZ6" s="28">
        <v>1</v>
      </c>
      <c r="BB6" s="28" t="s">
        <v>664</v>
      </c>
    </row>
    <row r="7" spans="1:54" x14ac:dyDescent="0.15">
      <c r="A7" s="144">
        <v>2</v>
      </c>
      <c r="B7" s="91" t="str">
        <f>IF(C7=0,"",VLOOKUP(C7,申込一覧!$AV$6:$AW$175,2,0))</f>
        <v/>
      </c>
      <c r="C7" s="92"/>
      <c r="D7" s="93"/>
      <c r="E7" s="92"/>
      <c r="F7" s="92"/>
      <c r="G7" s="94"/>
      <c r="H7" s="95"/>
      <c r="I7" s="96"/>
      <c r="J7" s="96"/>
      <c r="K7" s="97" t="str">
        <f>IF(H7=0,"",VLOOKUP(H7,申込一覧!$AY$6:$AZ$7,2,0))</f>
        <v/>
      </c>
      <c r="L7" s="98"/>
      <c r="M7" s="99"/>
      <c r="N7" s="99"/>
      <c r="O7" s="100"/>
      <c r="P7" s="101"/>
      <c r="Q7" s="102" t="str">
        <f>IF(P7=0,"",VLOOKUP(P7,申込一覧!$AG$6:$AH$100,2,0))</f>
        <v/>
      </c>
      <c r="R7" s="103"/>
      <c r="S7" s="104"/>
      <c r="T7" s="101"/>
      <c r="U7" s="105" t="str">
        <f>IF(T7=0,"",VLOOKUP(T7,申込一覧!$AG$6:$AH$100,2,0))</f>
        <v/>
      </c>
      <c r="V7" s="103"/>
      <c r="W7" s="104"/>
      <c r="X7" s="101"/>
      <c r="Y7" s="102" t="str">
        <f>IF(X7=0,"",VLOOKUP(X7,申込一覧!$AK$6:$AL$22,2,0))</f>
        <v/>
      </c>
      <c r="Z7" s="106"/>
      <c r="AA7" s="138"/>
      <c r="AB7" s="101"/>
      <c r="AC7" s="105" t="str">
        <f>IF(AB7=0,"",VLOOKUP(AB7,申込一覧!$AK$6:$AL$22,2,0))</f>
        <v/>
      </c>
      <c r="AD7" s="106"/>
      <c r="AE7" s="141"/>
      <c r="AG7" s="149" t="s">
        <v>478</v>
      </c>
      <c r="AH7" s="150">
        <v>1</v>
      </c>
      <c r="AI7" s="157">
        <f>COUNTIF($Q$6:$Q$105,AH7)+COUNTIF($U$6:$U$105,AH7)</f>
        <v>0</v>
      </c>
      <c r="AK7" s="149" t="s">
        <v>609</v>
      </c>
      <c r="AL7" s="150">
        <v>15</v>
      </c>
      <c r="AM7" s="158">
        <f>COUNTIF($Y$6:$Y$105,AL7)</f>
        <v>0</v>
      </c>
      <c r="AN7" s="148"/>
      <c r="AO7" s="150" t="s">
        <v>296</v>
      </c>
      <c r="AP7" s="150">
        <v>49</v>
      </c>
      <c r="AR7" s="28" t="s">
        <v>569</v>
      </c>
      <c r="AT7" s="28">
        <v>1</v>
      </c>
      <c r="AV7" s="150" t="s">
        <v>594</v>
      </c>
      <c r="AW7" s="29">
        <v>1</v>
      </c>
      <c r="AY7" s="28" t="s">
        <v>1</v>
      </c>
      <c r="AZ7" s="28">
        <v>2</v>
      </c>
      <c r="BB7" s="28" t="s">
        <v>631</v>
      </c>
    </row>
    <row r="8" spans="1:54" x14ac:dyDescent="0.15">
      <c r="A8" s="144">
        <v>3</v>
      </c>
      <c r="B8" s="91" t="str">
        <f>IF(C8=0,"",VLOOKUP(C8,申込一覧!$AV$6:$AW$175,2,0))</f>
        <v/>
      </c>
      <c r="C8" s="92"/>
      <c r="D8" s="93"/>
      <c r="E8" s="92"/>
      <c r="F8" s="92"/>
      <c r="G8" s="94"/>
      <c r="H8" s="95"/>
      <c r="I8" s="96"/>
      <c r="J8" s="96"/>
      <c r="K8" s="97" t="str">
        <f>IF(H8=0,"",VLOOKUP(H8,申込一覧!$AY$6:$AZ$7,2,0))</f>
        <v/>
      </c>
      <c r="L8" s="98"/>
      <c r="M8" s="99"/>
      <c r="N8" s="99"/>
      <c r="O8" s="100"/>
      <c r="P8" s="101"/>
      <c r="Q8" s="102" t="str">
        <f>IF(P8=0,"",VLOOKUP(P8,申込一覧!$AG$6:$AH$100,2,0))</f>
        <v/>
      </c>
      <c r="R8" s="103"/>
      <c r="S8" s="104"/>
      <c r="T8" s="101"/>
      <c r="U8" s="105" t="str">
        <f>IF(T8=0,"",VLOOKUP(T8,申込一覧!$AG$6:$AH$100,2,0))</f>
        <v/>
      </c>
      <c r="V8" s="103"/>
      <c r="W8" s="104"/>
      <c r="X8" s="101"/>
      <c r="Y8" s="102" t="str">
        <f>IF(X8=0,"",VLOOKUP(X8,申込一覧!$AK$6:$AL$22,2,0))</f>
        <v/>
      </c>
      <c r="Z8" s="106"/>
      <c r="AA8" s="138"/>
      <c r="AB8" s="101"/>
      <c r="AC8" s="105" t="str">
        <f>IF(AB8=0,"",VLOOKUP(AB8,申込一覧!$AK$6:$AL$22,2,0))</f>
        <v/>
      </c>
      <c r="AD8" s="106"/>
      <c r="AE8" s="141"/>
      <c r="AG8" s="149" t="s">
        <v>633</v>
      </c>
      <c r="AH8" s="150">
        <v>131</v>
      </c>
      <c r="AI8" s="157">
        <f t="shared" ref="AI8:AI71" si="0">COUNTIF($Q$6:$Q$105,AH8)+COUNTIF($U$6:$U$105,AH8)</f>
        <v>0</v>
      </c>
      <c r="AK8" s="149" t="s">
        <v>527</v>
      </c>
      <c r="AL8" s="150">
        <v>104</v>
      </c>
      <c r="AM8" s="158">
        <f>COUNTIF($Y$6:$Y$105,AL8)</f>
        <v>0</v>
      </c>
      <c r="AN8" s="148"/>
      <c r="AO8" s="150" t="s">
        <v>297</v>
      </c>
      <c r="AP8" s="150">
        <v>50</v>
      </c>
      <c r="AR8" s="28" t="s">
        <v>570</v>
      </c>
      <c r="AT8" s="28">
        <v>2</v>
      </c>
      <c r="AV8" s="150" t="s">
        <v>356</v>
      </c>
      <c r="AW8" s="29">
        <v>2</v>
      </c>
      <c r="BB8" s="28"/>
    </row>
    <row r="9" spans="1:54" x14ac:dyDescent="0.15">
      <c r="A9" s="144">
        <v>4</v>
      </c>
      <c r="B9" s="91" t="str">
        <f>IF(C9=0,"",VLOOKUP(C9,申込一覧!$AV$6:$AW$175,2,0))</f>
        <v/>
      </c>
      <c r="C9" s="92"/>
      <c r="D9" s="93"/>
      <c r="E9" s="92"/>
      <c r="F9" s="92"/>
      <c r="G9" s="94"/>
      <c r="H9" s="95"/>
      <c r="I9" s="96"/>
      <c r="J9" s="96"/>
      <c r="K9" s="97" t="str">
        <f>IF(H9=0,"",VLOOKUP(H9,申込一覧!$AY$6:$AZ$7,2,0))</f>
        <v/>
      </c>
      <c r="L9" s="98"/>
      <c r="M9" s="99"/>
      <c r="N9" s="99"/>
      <c r="O9" s="100"/>
      <c r="P9" s="101"/>
      <c r="Q9" s="102" t="str">
        <f>IF(P9=0,"",VLOOKUP(P9,申込一覧!$AG$6:$AH$100,2,0))</f>
        <v/>
      </c>
      <c r="R9" s="103"/>
      <c r="S9" s="104"/>
      <c r="T9" s="101"/>
      <c r="U9" s="105" t="str">
        <f>IF(T9=0,"",VLOOKUP(T9,申込一覧!$AG$6:$AH$100,2,0))</f>
        <v/>
      </c>
      <c r="V9" s="103"/>
      <c r="W9" s="104"/>
      <c r="X9" s="101"/>
      <c r="Y9" s="102" t="str">
        <f>IF(X9=0,"",VLOOKUP(X9,申込一覧!$AK$6:$AL$22,2,0))</f>
        <v/>
      </c>
      <c r="Z9" s="106"/>
      <c r="AA9" s="138"/>
      <c r="AB9" s="101"/>
      <c r="AC9" s="105" t="str">
        <f>IF(AB9=0,"",VLOOKUP(AB9,申込一覧!$AK$6:$AL$22,2,0))</f>
        <v/>
      </c>
      <c r="AD9" s="106"/>
      <c r="AE9" s="141"/>
      <c r="AG9" s="149" t="s">
        <v>479</v>
      </c>
      <c r="AH9" s="150">
        <v>2</v>
      </c>
      <c r="AI9" s="157">
        <f t="shared" si="0"/>
        <v>0</v>
      </c>
      <c r="AK9" s="149" t="s">
        <v>508</v>
      </c>
      <c r="AL9" s="150">
        <v>43</v>
      </c>
      <c r="AM9" s="158">
        <f>COUNTIF($Y$6:$Y$105,AL9)</f>
        <v>0</v>
      </c>
      <c r="AN9" s="148"/>
      <c r="AO9" s="150" t="s">
        <v>298</v>
      </c>
      <c r="AP9" s="150">
        <v>51</v>
      </c>
      <c r="AR9" s="28" t="s">
        <v>571</v>
      </c>
      <c r="AT9" s="28">
        <v>3</v>
      </c>
      <c r="AV9" s="150" t="s">
        <v>357</v>
      </c>
      <c r="AW9" s="29">
        <v>3</v>
      </c>
      <c r="BB9" s="28"/>
    </row>
    <row r="10" spans="1:54" x14ac:dyDescent="0.15">
      <c r="A10" s="144">
        <v>5</v>
      </c>
      <c r="B10" s="91" t="str">
        <f>IF(C10=0,"",VLOOKUP(C10,申込一覧!$AV$6:$AW$175,2,0))</f>
        <v/>
      </c>
      <c r="C10" s="92"/>
      <c r="D10" s="93"/>
      <c r="E10" s="92"/>
      <c r="F10" s="92"/>
      <c r="G10" s="94"/>
      <c r="H10" s="95"/>
      <c r="I10" s="96"/>
      <c r="J10" s="96"/>
      <c r="K10" s="97" t="str">
        <f>IF(H10=0,"",VLOOKUP(H10,申込一覧!$AY$6:$AZ$7,2,0))</f>
        <v/>
      </c>
      <c r="L10" s="98"/>
      <c r="M10" s="99"/>
      <c r="N10" s="99"/>
      <c r="O10" s="100"/>
      <c r="P10" s="101"/>
      <c r="Q10" s="102" t="str">
        <f>IF(P10=0,"",VLOOKUP(P10,申込一覧!$AG$6:$AH$100,2,0))</f>
        <v/>
      </c>
      <c r="R10" s="103"/>
      <c r="S10" s="104"/>
      <c r="T10" s="101"/>
      <c r="U10" s="105" t="str">
        <f>IF(T10=0,"",VLOOKUP(T10,申込一覧!$AG$6:$AH$100,2,0))</f>
        <v/>
      </c>
      <c r="V10" s="103"/>
      <c r="W10" s="104"/>
      <c r="X10" s="101"/>
      <c r="Y10" s="102" t="str">
        <f>IF(X10=0,"",VLOOKUP(X10,申込一覧!$AK$6:$AL$22,2,0))</f>
        <v/>
      </c>
      <c r="Z10" s="106"/>
      <c r="AA10" s="138"/>
      <c r="AB10" s="101"/>
      <c r="AC10" s="105" t="str">
        <f>IF(AB10=0,"",VLOOKUP(AB10,申込一覧!$AK$6:$AL$22,2,0))</f>
        <v/>
      </c>
      <c r="AD10" s="106"/>
      <c r="AE10" s="141"/>
      <c r="AG10" s="149" t="s">
        <v>480</v>
      </c>
      <c r="AH10" s="150">
        <v>3</v>
      </c>
      <c r="AI10" s="157">
        <f t="shared" si="0"/>
        <v>0</v>
      </c>
      <c r="AK10" s="149" t="s">
        <v>534</v>
      </c>
      <c r="AL10" s="150">
        <v>118</v>
      </c>
      <c r="AM10" s="158">
        <f>COUNTIF($Y$6:$Y$105,AL10)</f>
        <v>0</v>
      </c>
      <c r="AN10" s="148"/>
      <c r="AO10" s="150" t="s">
        <v>299</v>
      </c>
      <c r="AP10" s="150">
        <v>52</v>
      </c>
      <c r="AR10" s="28" t="s">
        <v>672</v>
      </c>
      <c r="AT10" s="28">
        <v>4</v>
      </c>
      <c r="AV10" s="150" t="s">
        <v>358</v>
      </c>
      <c r="AW10" s="29">
        <v>4</v>
      </c>
      <c r="BB10" s="28"/>
    </row>
    <row r="11" spans="1:54" x14ac:dyDescent="0.15">
      <c r="A11" s="144">
        <v>6</v>
      </c>
      <c r="B11" s="91" t="str">
        <f>IF(C11=0,"",VLOOKUP(C11,申込一覧!$AV$6:$AW$175,2,0))</f>
        <v/>
      </c>
      <c r="C11" s="92"/>
      <c r="D11" s="93"/>
      <c r="E11" s="92"/>
      <c r="F11" s="92"/>
      <c r="G11" s="94"/>
      <c r="H11" s="95"/>
      <c r="I11" s="96"/>
      <c r="J11" s="96"/>
      <c r="K11" s="97" t="str">
        <f>IF(H11=0,"",VLOOKUP(H11,申込一覧!$AY$6:$AZ$7,2,0))</f>
        <v/>
      </c>
      <c r="L11" s="98"/>
      <c r="M11" s="99"/>
      <c r="N11" s="99"/>
      <c r="O11" s="100"/>
      <c r="P11" s="101"/>
      <c r="Q11" s="102" t="str">
        <f>IF(P11=0,"",VLOOKUP(P11,申込一覧!$AG$6:$AH$100,2,0))</f>
        <v/>
      </c>
      <c r="R11" s="103"/>
      <c r="S11" s="104"/>
      <c r="T11" s="101"/>
      <c r="U11" s="105" t="str">
        <f>IF(T11=0,"",VLOOKUP(T11,申込一覧!$AG$6:$AH$100,2,0))</f>
        <v/>
      </c>
      <c r="V11" s="103"/>
      <c r="W11" s="104"/>
      <c r="X11" s="101"/>
      <c r="Y11" s="102" t="str">
        <f>IF(X11=0,"",VLOOKUP(X11,申込一覧!$AK$6:$AL$22,2,0))</f>
        <v/>
      </c>
      <c r="Z11" s="106"/>
      <c r="AA11" s="138"/>
      <c r="AB11" s="101"/>
      <c r="AC11" s="105" t="str">
        <f>IF(AB11=0,"",VLOOKUP(AB11,申込一覧!$AK$6:$AL$22,2,0))</f>
        <v/>
      </c>
      <c r="AD11" s="106"/>
      <c r="AE11" s="141"/>
      <c r="AG11" s="149" t="s">
        <v>481</v>
      </c>
      <c r="AH11" s="150">
        <v>4</v>
      </c>
      <c r="AI11" s="157">
        <f t="shared" si="0"/>
        <v>0</v>
      </c>
      <c r="AK11" s="149"/>
      <c r="AL11" s="150"/>
      <c r="AM11" s="158">
        <f>COUNTIF($Y$6:$Y$105,AL11)</f>
        <v>0</v>
      </c>
      <c r="AN11" s="148"/>
      <c r="AO11" s="150" t="s">
        <v>300</v>
      </c>
      <c r="AP11" s="150">
        <v>53</v>
      </c>
      <c r="AT11" s="28">
        <v>5</v>
      </c>
      <c r="AV11" s="150" t="s">
        <v>608</v>
      </c>
      <c r="AW11" s="29">
        <v>5</v>
      </c>
      <c r="BB11" s="28"/>
    </row>
    <row r="12" spans="1:54" x14ac:dyDescent="0.15">
      <c r="A12" s="144">
        <v>7</v>
      </c>
      <c r="B12" s="91" t="str">
        <f>IF(C12=0,"",VLOOKUP(C12,申込一覧!$AV$6:$AW$175,2,0))</f>
        <v/>
      </c>
      <c r="C12" s="92"/>
      <c r="D12" s="93"/>
      <c r="E12" s="92"/>
      <c r="F12" s="92"/>
      <c r="G12" s="94"/>
      <c r="H12" s="95"/>
      <c r="I12" s="96"/>
      <c r="J12" s="96"/>
      <c r="K12" s="97" t="str">
        <f>IF(H12=0,"",VLOOKUP(H12,申込一覧!$AY$6:$AZ$7,2,0))</f>
        <v/>
      </c>
      <c r="L12" s="98"/>
      <c r="M12" s="99"/>
      <c r="N12" s="99"/>
      <c r="O12" s="100"/>
      <c r="P12" s="101"/>
      <c r="Q12" s="102" t="str">
        <f>IF(P12=0,"",VLOOKUP(P12,申込一覧!$AG$6:$AH$100,2,0))</f>
        <v/>
      </c>
      <c r="R12" s="103"/>
      <c r="S12" s="104"/>
      <c r="T12" s="101"/>
      <c r="U12" s="105" t="str">
        <f>IF(T12=0,"",VLOOKUP(T12,申込一覧!$AG$6:$AH$100,2,0))</f>
        <v/>
      </c>
      <c r="V12" s="103"/>
      <c r="W12" s="104"/>
      <c r="X12" s="101"/>
      <c r="Y12" s="102" t="str">
        <f>IF(X12=0,"",VLOOKUP(X12,申込一覧!$AK$6:$AL$22,2,0))</f>
        <v/>
      </c>
      <c r="Z12" s="106"/>
      <c r="AA12" s="138"/>
      <c r="AB12" s="101"/>
      <c r="AC12" s="105" t="str">
        <f>IF(AB12=0,"",VLOOKUP(AB12,申込一覧!$AK$6:$AL$22,2,0))</f>
        <v/>
      </c>
      <c r="AD12" s="106"/>
      <c r="AE12" s="141"/>
      <c r="AG12" s="149" t="s">
        <v>482</v>
      </c>
      <c r="AH12" s="150">
        <v>6</v>
      </c>
      <c r="AI12" s="157">
        <f t="shared" si="0"/>
        <v>0</v>
      </c>
      <c r="AK12" s="149" t="s">
        <v>490</v>
      </c>
      <c r="AL12" s="150">
        <v>16</v>
      </c>
      <c r="AM12" s="158">
        <f>COUNTIF($AC$6:$AC$105,AL12)</f>
        <v>0</v>
      </c>
      <c r="AN12" s="148"/>
      <c r="AO12" s="150" t="s">
        <v>301</v>
      </c>
      <c r="AP12" s="150">
        <v>54</v>
      </c>
      <c r="AT12" s="28">
        <v>6</v>
      </c>
      <c r="AV12" s="150"/>
      <c r="AW12" s="29"/>
      <c r="BB12" s="28"/>
    </row>
    <row r="13" spans="1:54" x14ac:dyDescent="0.15">
      <c r="A13" s="144">
        <v>8</v>
      </c>
      <c r="B13" s="91" t="str">
        <f>IF(C13=0,"",VLOOKUP(C13,申込一覧!$AV$6:$AW$175,2,0))</f>
        <v/>
      </c>
      <c r="C13" s="92"/>
      <c r="D13" s="93"/>
      <c r="E13" s="92"/>
      <c r="F13" s="92"/>
      <c r="G13" s="94"/>
      <c r="H13" s="95"/>
      <c r="I13" s="96"/>
      <c r="J13" s="96"/>
      <c r="K13" s="97" t="str">
        <f>IF(H13=0,"",VLOOKUP(H13,申込一覧!$AY$6:$AZ$7,2,0))</f>
        <v/>
      </c>
      <c r="L13" s="98"/>
      <c r="M13" s="99"/>
      <c r="N13" s="99"/>
      <c r="O13" s="100"/>
      <c r="P13" s="101"/>
      <c r="Q13" s="102" t="str">
        <f>IF(P13=0,"",VLOOKUP(P13,申込一覧!$AG$6:$AH$100,2,0))</f>
        <v/>
      </c>
      <c r="R13" s="103"/>
      <c r="S13" s="104"/>
      <c r="T13" s="101"/>
      <c r="U13" s="105" t="str">
        <f>IF(T13=0,"",VLOOKUP(T13,申込一覧!$AG$6:$AH$100,2,0))</f>
        <v/>
      </c>
      <c r="V13" s="103"/>
      <c r="W13" s="104"/>
      <c r="X13" s="101"/>
      <c r="Y13" s="102" t="str">
        <f>IF(X13=0,"",VLOOKUP(X13,申込一覧!$AK$6:$AL$22,2,0))</f>
        <v/>
      </c>
      <c r="Z13" s="106"/>
      <c r="AA13" s="138"/>
      <c r="AB13" s="101"/>
      <c r="AC13" s="105" t="str">
        <f>IF(AB13=0,"",VLOOKUP(AB13,申込一覧!$AK$6:$AL$22,2,0))</f>
        <v/>
      </c>
      <c r="AD13" s="106"/>
      <c r="AE13" s="141"/>
      <c r="AG13" s="149" t="s">
        <v>632</v>
      </c>
      <c r="AH13" s="150">
        <v>128</v>
      </c>
      <c r="AI13" s="157">
        <f t="shared" si="0"/>
        <v>0</v>
      </c>
      <c r="AK13" s="149" t="s">
        <v>509</v>
      </c>
      <c r="AL13" s="148">
        <v>44</v>
      </c>
      <c r="AM13" s="158">
        <f>COUNTIF($AC$6:$AC$105,AL13)</f>
        <v>0</v>
      </c>
      <c r="AN13" s="148"/>
      <c r="AO13" s="150" t="s">
        <v>302</v>
      </c>
      <c r="AP13" s="150">
        <v>55</v>
      </c>
      <c r="AT13" s="33" t="s">
        <v>351</v>
      </c>
      <c r="AV13" s="150" t="s">
        <v>359</v>
      </c>
      <c r="AW13" s="29">
        <v>7</v>
      </c>
      <c r="BB13" s="28"/>
    </row>
    <row r="14" spans="1:54" x14ac:dyDescent="0.15">
      <c r="A14" s="144">
        <v>9</v>
      </c>
      <c r="B14" s="91" t="str">
        <f>IF(C14=0,"",VLOOKUP(C14,申込一覧!$AV$6:$AW$175,2,0))</f>
        <v/>
      </c>
      <c r="C14" s="92"/>
      <c r="D14" s="93"/>
      <c r="E14" s="92"/>
      <c r="F14" s="92"/>
      <c r="G14" s="94"/>
      <c r="H14" s="95"/>
      <c r="I14" s="96"/>
      <c r="J14" s="96"/>
      <c r="K14" s="97" t="str">
        <f>IF(H14=0,"",VLOOKUP(H14,申込一覧!$AY$6:$AZ$7,2,0))</f>
        <v/>
      </c>
      <c r="L14" s="98"/>
      <c r="M14" s="99"/>
      <c r="N14" s="99"/>
      <c r="O14" s="100"/>
      <c r="P14" s="101"/>
      <c r="Q14" s="102" t="str">
        <f>IF(P14=0,"",VLOOKUP(P14,申込一覧!$AG$6:$AH$100,2,0))</f>
        <v/>
      </c>
      <c r="R14" s="103"/>
      <c r="S14" s="104"/>
      <c r="T14" s="101"/>
      <c r="U14" s="105" t="str">
        <f>IF(T14=0,"",VLOOKUP(T14,申込一覧!$AG$6:$AH$100,2,0))</f>
        <v/>
      </c>
      <c r="V14" s="103"/>
      <c r="W14" s="104"/>
      <c r="X14" s="101"/>
      <c r="Y14" s="102" t="str">
        <f>IF(X14=0,"",VLOOKUP(X14,申込一覧!$AK$6:$AL$22,2,0))</f>
        <v/>
      </c>
      <c r="Z14" s="106"/>
      <c r="AA14" s="138"/>
      <c r="AB14" s="101"/>
      <c r="AC14" s="105" t="str">
        <f>IF(AB14=0,"",VLOOKUP(AB14,申込一覧!$AK$6:$AL$22,2,0))</f>
        <v/>
      </c>
      <c r="AD14" s="106"/>
      <c r="AE14" s="141"/>
      <c r="AG14" s="149" t="s">
        <v>483</v>
      </c>
      <c r="AH14" s="150">
        <v>7</v>
      </c>
      <c r="AI14" s="157">
        <f t="shared" si="0"/>
        <v>0</v>
      </c>
      <c r="AK14" s="149"/>
      <c r="AL14" s="150"/>
      <c r="AM14" s="158">
        <f>COUNTIF($Y$6:$Y$105,AL14)</f>
        <v>0</v>
      </c>
      <c r="AN14" s="148"/>
      <c r="AO14" s="150" t="s">
        <v>303</v>
      </c>
      <c r="AP14" s="150">
        <v>56</v>
      </c>
      <c r="AT14" s="33" t="s">
        <v>352</v>
      </c>
      <c r="AV14" s="150" t="s">
        <v>360</v>
      </c>
      <c r="AW14" s="29">
        <v>8</v>
      </c>
    </row>
    <row r="15" spans="1:54" x14ac:dyDescent="0.15">
      <c r="A15" s="144">
        <v>10</v>
      </c>
      <c r="B15" s="91" t="str">
        <f>IF(C15=0,"",VLOOKUP(C15,申込一覧!$AV$6:$AW$175,2,0))</f>
        <v/>
      </c>
      <c r="C15" s="92"/>
      <c r="D15" s="93"/>
      <c r="E15" s="92"/>
      <c r="F15" s="92"/>
      <c r="G15" s="94"/>
      <c r="H15" s="95"/>
      <c r="I15" s="96"/>
      <c r="J15" s="96"/>
      <c r="K15" s="97" t="str">
        <f>IF(H15=0,"",VLOOKUP(H15,申込一覧!$AY$6:$AZ$7,2,0))</f>
        <v/>
      </c>
      <c r="L15" s="98"/>
      <c r="M15" s="99"/>
      <c r="N15" s="99"/>
      <c r="O15" s="100"/>
      <c r="P15" s="101"/>
      <c r="Q15" s="102" t="str">
        <f>IF(P15=0,"",VLOOKUP(P15,申込一覧!$AG$6:$AH$100,2,0))</f>
        <v/>
      </c>
      <c r="R15" s="103"/>
      <c r="S15" s="104"/>
      <c r="T15" s="101"/>
      <c r="U15" s="105" t="str">
        <f>IF(T15=0,"",VLOOKUP(T15,申込一覧!$AG$6:$AH$100,2,0))</f>
        <v/>
      </c>
      <c r="V15" s="103"/>
      <c r="W15" s="104"/>
      <c r="X15" s="101"/>
      <c r="Y15" s="102" t="str">
        <f>IF(X15=0,"",VLOOKUP(X15,申込一覧!$AK$6:$AL$22,2,0))</f>
        <v/>
      </c>
      <c r="Z15" s="106"/>
      <c r="AA15" s="138"/>
      <c r="AB15" s="101"/>
      <c r="AC15" s="105" t="str">
        <f>IF(AB15=0,"",VLOOKUP(AB15,申込一覧!$AK$6:$AL$22,2,0))</f>
        <v/>
      </c>
      <c r="AD15" s="106"/>
      <c r="AE15" s="141"/>
      <c r="AG15" s="149" t="s">
        <v>484</v>
      </c>
      <c r="AH15" s="150">
        <v>8</v>
      </c>
      <c r="AI15" s="157">
        <f t="shared" si="0"/>
        <v>0</v>
      </c>
      <c r="AK15" s="149" t="s">
        <v>610</v>
      </c>
      <c r="AL15" s="150">
        <v>130</v>
      </c>
      <c r="AM15" s="158">
        <f>COUNTIF($Y$6:$Y$105,AL15)</f>
        <v>0</v>
      </c>
      <c r="AN15" s="148"/>
      <c r="AO15" s="150" t="s">
        <v>304</v>
      </c>
      <c r="AP15" s="150">
        <v>57</v>
      </c>
      <c r="AT15" s="33" t="s">
        <v>353</v>
      </c>
      <c r="AV15" s="150" t="s">
        <v>361</v>
      </c>
      <c r="AW15" s="29">
        <v>9</v>
      </c>
    </row>
    <row r="16" spans="1:54" x14ac:dyDescent="0.15">
      <c r="A16" s="144">
        <v>11</v>
      </c>
      <c r="B16" s="91" t="str">
        <f>IF(C16=0,"",VLOOKUP(C16,申込一覧!$AV$6:$AW$175,2,0))</f>
        <v/>
      </c>
      <c r="C16" s="92"/>
      <c r="D16" s="93"/>
      <c r="E16" s="92"/>
      <c r="F16" s="92"/>
      <c r="G16" s="94"/>
      <c r="H16" s="95"/>
      <c r="I16" s="96"/>
      <c r="J16" s="96"/>
      <c r="K16" s="97" t="str">
        <f>IF(H16=0,"",VLOOKUP(H16,申込一覧!$AY$6:$AZ$7,2,0))</f>
        <v/>
      </c>
      <c r="L16" s="98"/>
      <c r="M16" s="99"/>
      <c r="N16" s="99"/>
      <c r="O16" s="100"/>
      <c r="P16" s="101"/>
      <c r="Q16" s="102" t="str">
        <f>IF(P16=0,"",VLOOKUP(P16,申込一覧!$AG$6:$AH$100,2,0))</f>
        <v/>
      </c>
      <c r="R16" s="103"/>
      <c r="S16" s="104"/>
      <c r="T16" s="101"/>
      <c r="U16" s="105" t="str">
        <f>IF(T16=0,"",VLOOKUP(T16,申込一覧!$AG$6:$AH$100,2,0))</f>
        <v/>
      </c>
      <c r="V16" s="103"/>
      <c r="W16" s="104"/>
      <c r="X16" s="101"/>
      <c r="Y16" s="102" t="str">
        <f>IF(X16=0,"",VLOOKUP(X16,申込一覧!$AK$6:$AL$22,2,0))</f>
        <v/>
      </c>
      <c r="Z16" s="106"/>
      <c r="AA16" s="138"/>
      <c r="AB16" s="101"/>
      <c r="AC16" s="105" t="str">
        <f>IF(AB16=0,"",VLOOKUP(AB16,申込一覧!$AK$6:$AL$22,2,0))</f>
        <v/>
      </c>
      <c r="AD16" s="106"/>
      <c r="AE16" s="141"/>
      <c r="AG16" s="149" t="s">
        <v>485</v>
      </c>
      <c r="AH16" s="150">
        <v>9</v>
      </c>
      <c r="AI16" s="157">
        <f t="shared" si="0"/>
        <v>0</v>
      </c>
      <c r="AK16" s="149"/>
      <c r="AL16" s="150"/>
      <c r="AM16" s="158">
        <f>COUNTIF($Y$6:$Y$105,AL16)</f>
        <v>0</v>
      </c>
      <c r="AN16" s="148"/>
      <c r="AO16" s="150" t="s">
        <v>305</v>
      </c>
      <c r="AP16" s="150">
        <v>58</v>
      </c>
      <c r="AT16" s="33" t="s">
        <v>563</v>
      </c>
      <c r="AV16" s="150" t="s">
        <v>362</v>
      </c>
      <c r="AW16" s="29">
        <v>10</v>
      </c>
      <c r="AY16" s="18" t="s">
        <v>310</v>
      </c>
    </row>
    <row r="17" spans="1:51" x14ac:dyDescent="0.15">
      <c r="A17" s="144">
        <v>12</v>
      </c>
      <c r="B17" s="91" t="str">
        <f>IF(C17=0,"",VLOOKUP(C17,申込一覧!$AV$6:$AW$175,2,0))</f>
        <v/>
      </c>
      <c r="C17" s="92"/>
      <c r="D17" s="93"/>
      <c r="E17" s="92"/>
      <c r="F17" s="92"/>
      <c r="G17" s="94"/>
      <c r="H17" s="95"/>
      <c r="I17" s="96"/>
      <c r="J17" s="96"/>
      <c r="K17" s="97" t="str">
        <f>IF(H17=0,"",VLOOKUP(H17,申込一覧!$AY$6:$AZ$7,2,0))</f>
        <v/>
      </c>
      <c r="L17" s="98"/>
      <c r="M17" s="99"/>
      <c r="N17" s="99"/>
      <c r="O17" s="100"/>
      <c r="P17" s="101"/>
      <c r="Q17" s="102" t="str">
        <f>IF(P17=0,"",VLOOKUP(P17,申込一覧!$AG$6:$AH$100,2,0))</f>
        <v/>
      </c>
      <c r="R17" s="103"/>
      <c r="S17" s="104"/>
      <c r="T17" s="101"/>
      <c r="U17" s="105" t="str">
        <f>IF(T17=0,"",VLOOKUP(T17,申込一覧!$AG$6:$AH$100,2,0))</f>
        <v/>
      </c>
      <c r="V17" s="103"/>
      <c r="W17" s="104"/>
      <c r="X17" s="101"/>
      <c r="Y17" s="102" t="str">
        <f>IF(X17=0,"",VLOOKUP(X17,申込一覧!$AK$6:$AL$22,2,0))</f>
        <v/>
      </c>
      <c r="Z17" s="106"/>
      <c r="AA17" s="138"/>
      <c r="AB17" s="101"/>
      <c r="AC17" s="105" t="str">
        <f>IF(AB17=0,"",VLOOKUP(AB17,申込一覧!$AK$6:$AL$22,2,0))</f>
        <v/>
      </c>
      <c r="AD17" s="106"/>
      <c r="AE17" s="141"/>
      <c r="AG17" s="149" t="s">
        <v>486</v>
      </c>
      <c r="AH17" s="150">
        <v>10</v>
      </c>
      <c r="AI17" s="157">
        <f t="shared" si="0"/>
        <v>0</v>
      </c>
      <c r="AK17" s="149"/>
      <c r="AL17" s="150"/>
      <c r="AM17" s="158">
        <f>COUNTIF($Y$6:$Y$105,AL17)</f>
        <v>0</v>
      </c>
      <c r="AN17" s="148"/>
      <c r="AO17" s="150" t="s">
        <v>144</v>
      </c>
      <c r="AP17" s="150">
        <v>2</v>
      </c>
      <c r="AT17" s="33" t="s">
        <v>564</v>
      </c>
      <c r="AV17" s="150" t="s">
        <v>363</v>
      </c>
      <c r="AW17" s="29">
        <v>11</v>
      </c>
      <c r="AY17" s="166" t="s">
        <v>313</v>
      </c>
    </row>
    <row r="18" spans="1:51" x14ac:dyDescent="0.15">
      <c r="A18" s="144">
        <v>13</v>
      </c>
      <c r="B18" s="91" t="str">
        <f>IF(C18=0,"",VLOOKUP(C18,申込一覧!$AV$6:$AW$175,2,0))</f>
        <v/>
      </c>
      <c r="C18" s="92"/>
      <c r="D18" s="93"/>
      <c r="E18" s="92"/>
      <c r="F18" s="92"/>
      <c r="G18" s="94"/>
      <c r="H18" s="95"/>
      <c r="I18" s="96"/>
      <c r="J18" s="96"/>
      <c r="K18" s="97" t="str">
        <f>IF(H18=0,"",VLOOKUP(H18,申込一覧!$AY$6:$AZ$7,2,0))</f>
        <v/>
      </c>
      <c r="L18" s="98"/>
      <c r="M18" s="99"/>
      <c r="N18" s="99"/>
      <c r="O18" s="100"/>
      <c r="P18" s="101"/>
      <c r="Q18" s="102" t="str">
        <f>IF(P18=0,"",VLOOKUP(P18,申込一覧!$AG$6:$AH$100,2,0))</f>
        <v/>
      </c>
      <c r="R18" s="103"/>
      <c r="S18" s="104"/>
      <c r="T18" s="101"/>
      <c r="U18" s="105" t="str">
        <f>IF(T18=0,"",VLOOKUP(T18,申込一覧!$AG$6:$AH$100,2,0))</f>
        <v/>
      </c>
      <c r="V18" s="103"/>
      <c r="W18" s="104"/>
      <c r="X18" s="101"/>
      <c r="Y18" s="102" t="str">
        <f>IF(X18=0,"",VLOOKUP(X18,申込一覧!$AK$6:$AL$22,2,0))</f>
        <v/>
      </c>
      <c r="Z18" s="106"/>
      <c r="AA18" s="138"/>
      <c r="AB18" s="101"/>
      <c r="AC18" s="105" t="str">
        <f>IF(AB18=0,"",VLOOKUP(AB18,申込一覧!$AK$6:$AL$22,2,0))</f>
        <v/>
      </c>
      <c r="AD18" s="106"/>
      <c r="AE18" s="141"/>
      <c r="AG18" s="149" t="s">
        <v>634</v>
      </c>
      <c r="AH18" s="150">
        <v>132</v>
      </c>
      <c r="AI18" s="157">
        <f t="shared" si="0"/>
        <v>0</v>
      </c>
      <c r="AK18" s="151"/>
      <c r="AL18" s="151"/>
      <c r="AM18" s="152"/>
      <c r="AN18" s="148"/>
      <c r="AO18" s="150" t="s">
        <v>145</v>
      </c>
      <c r="AP18" s="150">
        <v>3</v>
      </c>
      <c r="AT18" s="33" t="s">
        <v>565</v>
      </c>
      <c r="AV18" s="150" t="s">
        <v>630</v>
      </c>
      <c r="AW18" s="29">
        <v>12</v>
      </c>
      <c r="AY18" s="166" t="s">
        <v>314</v>
      </c>
    </row>
    <row r="19" spans="1:51" x14ac:dyDescent="0.15">
      <c r="A19" s="144">
        <v>14</v>
      </c>
      <c r="B19" s="91" t="str">
        <f>IF(C19=0,"",VLOOKUP(C19,申込一覧!$AV$6:$AW$175,2,0))</f>
        <v/>
      </c>
      <c r="C19" s="92"/>
      <c r="D19" s="93"/>
      <c r="E19" s="92"/>
      <c r="F19" s="92"/>
      <c r="G19" s="94"/>
      <c r="H19" s="95"/>
      <c r="I19" s="96"/>
      <c r="J19" s="96"/>
      <c r="K19" s="97" t="str">
        <f>IF(H19=0,"",VLOOKUP(H19,申込一覧!$AY$6:$AZ$7,2,0))</f>
        <v/>
      </c>
      <c r="L19" s="98"/>
      <c r="M19" s="99"/>
      <c r="N19" s="99"/>
      <c r="O19" s="100"/>
      <c r="P19" s="101"/>
      <c r="Q19" s="102" t="str">
        <f>IF(P19=0,"",VLOOKUP(P19,申込一覧!$AG$6:$AH$100,2,0))</f>
        <v/>
      </c>
      <c r="R19" s="103"/>
      <c r="S19" s="104"/>
      <c r="T19" s="101"/>
      <c r="U19" s="105" t="str">
        <f>IF(T19=0,"",VLOOKUP(T19,申込一覧!$AG$6:$AH$100,2,0))</f>
        <v/>
      </c>
      <c r="V19" s="103"/>
      <c r="W19" s="104"/>
      <c r="X19" s="101"/>
      <c r="Y19" s="102" t="str">
        <f>IF(X19=0,"",VLOOKUP(X19,申込一覧!$AK$6:$AL$22,2,0))</f>
        <v/>
      </c>
      <c r="Z19" s="106"/>
      <c r="AA19" s="138"/>
      <c r="AB19" s="101"/>
      <c r="AC19" s="105" t="str">
        <f>IF(AB19=0,"",VLOOKUP(AB19,申込一覧!$AK$6:$AL$22,2,0))</f>
        <v/>
      </c>
      <c r="AD19" s="106"/>
      <c r="AE19" s="141"/>
      <c r="AG19" s="149" t="s">
        <v>487</v>
      </c>
      <c r="AH19" s="150">
        <v>11</v>
      </c>
      <c r="AI19" s="157">
        <f t="shared" si="0"/>
        <v>0</v>
      </c>
      <c r="AK19" s="148"/>
      <c r="AL19" s="153"/>
      <c r="AM19" s="153"/>
      <c r="AN19" s="148"/>
      <c r="AO19" s="150" t="s">
        <v>146</v>
      </c>
      <c r="AP19" s="150">
        <v>4</v>
      </c>
      <c r="AT19" s="33" t="s">
        <v>566</v>
      </c>
      <c r="AV19" s="150" t="s">
        <v>364</v>
      </c>
      <c r="AW19" s="29">
        <v>13</v>
      </c>
      <c r="AY19" s="167" t="s">
        <v>315</v>
      </c>
    </row>
    <row r="20" spans="1:51" x14ac:dyDescent="0.15">
      <c r="A20" s="144">
        <v>15</v>
      </c>
      <c r="B20" s="91" t="str">
        <f>IF(C20=0,"",VLOOKUP(C20,申込一覧!$AV$6:$AW$175,2,0))</f>
        <v/>
      </c>
      <c r="C20" s="92"/>
      <c r="D20" s="93"/>
      <c r="E20" s="92"/>
      <c r="F20" s="92"/>
      <c r="G20" s="94"/>
      <c r="H20" s="95"/>
      <c r="I20" s="96"/>
      <c r="J20" s="96"/>
      <c r="K20" s="97" t="str">
        <f>IF(H20=0,"",VLOOKUP(H20,申込一覧!$AY$6:$AZ$7,2,0))</f>
        <v/>
      </c>
      <c r="L20" s="98"/>
      <c r="M20" s="99"/>
      <c r="N20" s="99"/>
      <c r="O20" s="100"/>
      <c r="P20" s="101"/>
      <c r="Q20" s="102" t="str">
        <f>IF(P20=0,"",VLOOKUP(P20,申込一覧!$AG$6:$AH$100,2,0))</f>
        <v/>
      </c>
      <c r="R20" s="103"/>
      <c r="S20" s="104"/>
      <c r="T20" s="101"/>
      <c r="U20" s="105" t="str">
        <f>IF(T20=0,"",VLOOKUP(T20,申込一覧!$AG$6:$AH$100,2,0))</f>
        <v/>
      </c>
      <c r="V20" s="103"/>
      <c r="W20" s="104"/>
      <c r="X20" s="101"/>
      <c r="Y20" s="102" t="str">
        <f>IF(X20=0,"",VLOOKUP(X20,申込一覧!$AK$6:$AL$22,2,0))</f>
        <v/>
      </c>
      <c r="Z20" s="106"/>
      <c r="AA20" s="138"/>
      <c r="AB20" s="101"/>
      <c r="AC20" s="105" t="str">
        <f>IF(AB20=0,"",VLOOKUP(AB20,申込一覧!$AK$6:$AL$22,2,0))</f>
        <v/>
      </c>
      <c r="AD20" s="106"/>
      <c r="AE20" s="141"/>
      <c r="AG20" s="149" t="s">
        <v>488</v>
      </c>
      <c r="AH20" s="150">
        <v>12</v>
      </c>
      <c r="AI20" s="157">
        <f t="shared" si="0"/>
        <v>0</v>
      </c>
      <c r="AK20" s="148"/>
      <c r="AL20" s="148"/>
      <c r="AM20" s="153"/>
      <c r="AN20" s="148"/>
      <c r="AO20" s="150" t="s">
        <v>147</v>
      </c>
      <c r="AP20" s="150">
        <v>5</v>
      </c>
      <c r="AV20" s="150" t="s">
        <v>613</v>
      </c>
      <c r="AW20" s="29">
        <v>14</v>
      </c>
      <c r="AY20" s="166" t="s">
        <v>316</v>
      </c>
    </row>
    <row r="21" spans="1:51" x14ac:dyDescent="0.15">
      <c r="A21" s="144">
        <v>16</v>
      </c>
      <c r="B21" s="91" t="str">
        <f>IF(C21=0,"",VLOOKUP(C21,申込一覧!$AV$6:$AW$175,2,0))</f>
        <v/>
      </c>
      <c r="C21" s="92"/>
      <c r="D21" s="93"/>
      <c r="E21" s="92"/>
      <c r="F21" s="92"/>
      <c r="G21" s="94"/>
      <c r="H21" s="95"/>
      <c r="I21" s="96"/>
      <c r="J21" s="96"/>
      <c r="K21" s="97" t="str">
        <f>IF(H21=0,"",VLOOKUP(H21,申込一覧!$AY$6:$AZ$7,2,0))</f>
        <v/>
      </c>
      <c r="L21" s="98"/>
      <c r="M21" s="99"/>
      <c r="N21" s="99"/>
      <c r="O21" s="100"/>
      <c r="P21" s="101"/>
      <c r="Q21" s="102" t="str">
        <f>IF(P21=0,"",VLOOKUP(P21,申込一覧!$AG$6:$AH$100,2,0))</f>
        <v/>
      </c>
      <c r="R21" s="103"/>
      <c r="S21" s="104"/>
      <c r="T21" s="101"/>
      <c r="U21" s="105" t="str">
        <f>IF(T21=0,"",VLOOKUP(T21,申込一覧!$AG$6:$AH$100,2,0))</f>
        <v/>
      </c>
      <c r="V21" s="103"/>
      <c r="W21" s="104"/>
      <c r="X21" s="101"/>
      <c r="Y21" s="102" t="str">
        <f>IF(X21=0,"",VLOOKUP(X21,申込一覧!$AK$6:$AL$22,2,0))</f>
        <v/>
      </c>
      <c r="Z21" s="106"/>
      <c r="AA21" s="138"/>
      <c r="AB21" s="101"/>
      <c r="AC21" s="105" t="str">
        <f>IF(AB21=0,"",VLOOKUP(AB21,申込一覧!$AK$6:$AL$22,2,0))</f>
        <v/>
      </c>
      <c r="AD21" s="106"/>
      <c r="AE21" s="141"/>
      <c r="AG21" s="149" t="s">
        <v>489</v>
      </c>
      <c r="AH21" s="150">
        <v>13</v>
      </c>
      <c r="AI21" s="157">
        <f t="shared" si="0"/>
        <v>0</v>
      </c>
      <c r="AK21" s="148"/>
      <c r="AL21" s="153"/>
      <c r="AM21" s="153"/>
      <c r="AN21" s="148"/>
      <c r="AO21" s="150" t="s">
        <v>148</v>
      </c>
      <c r="AP21" s="150">
        <v>6</v>
      </c>
      <c r="AV21" s="150" t="s">
        <v>365</v>
      </c>
      <c r="AW21" s="29">
        <v>15</v>
      </c>
      <c r="AY21" s="166" t="s">
        <v>317</v>
      </c>
    </row>
    <row r="22" spans="1:51" x14ac:dyDescent="0.15">
      <c r="A22" s="144">
        <v>17</v>
      </c>
      <c r="B22" s="91" t="str">
        <f>IF(C22=0,"",VLOOKUP(C22,申込一覧!$AV$6:$AW$175,2,0))</f>
        <v/>
      </c>
      <c r="C22" s="92"/>
      <c r="D22" s="93"/>
      <c r="E22" s="92"/>
      <c r="F22" s="92"/>
      <c r="G22" s="94"/>
      <c r="H22" s="95"/>
      <c r="I22" s="96"/>
      <c r="J22" s="96"/>
      <c r="K22" s="97" t="str">
        <f>IF(H22=0,"",VLOOKUP(H22,申込一覧!$AY$6:$AZ$7,2,0))</f>
        <v/>
      </c>
      <c r="L22" s="98"/>
      <c r="M22" s="99"/>
      <c r="N22" s="99"/>
      <c r="O22" s="100"/>
      <c r="P22" s="101"/>
      <c r="Q22" s="102" t="str">
        <f>IF(P22=0,"",VLOOKUP(P22,申込一覧!$AG$6:$AH$100,2,0))</f>
        <v/>
      </c>
      <c r="R22" s="103"/>
      <c r="S22" s="104"/>
      <c r="T22" s="101"/>
      <c r="U22" s="105" t="str">
        <f>IF(T22=0,"",VLOOKUP(T22,申込一覧!$AG$6:$AH$100,2,0))</f>
        <v/>
      </c>
      <c r="V22" s="103"/>
      <c r="W22" s="104"/>
      <c r="X22" s="101"/>
      <c r="Y22" s="102" t="str">
        <f>IF(X22=0,"",VLOOKUP(X22,申込一覧!$AK$6:$AL$22,2,0))</f>
        <v/>
      </c>
      <c r="Z22" s="106"/>
      <c r="AA22" s="138"/>
      <c r="AB22" s="101"/>
      <c r="AC22" s="105" t="str">
        <f>IF(AB22=0,"",VLOOKUP(AB22,申込一覧!$AK$6:$AL$22,2,0))</f>
        <v/>
      </c>
      <c r="AD22" s="106"/>
      <c r="AE22" s="141"/>
      <c r="AG22" s="149" t="s">
        <v>491</v>
      </c>
      <c r="AH22" s="150">
        <v>17</v>
      </c>
      <c r="AI22" s="157">
        <f t="shared" si="0"/>
        <v>0</v>
      </c>
      <c r="AK22" s="148"/>
      <c r="AL22" s="148"/>
      <c r="AM22" s="153"/>
      <c r="AN22" s="148"/>
      <c r="AO22" s="150" t="s">
        <v>149</v>
      </c>
      <c r="AP22" s="150">
        <v>7</v>
      </c>
      <c r="AV22" s="150" t="s">
        <v>366</v>
      </c>
      <c r="AW22" s="29">
        <v>16</v>
      </c>
      <c r="AY22" s="167" t="s">
        <v>320</v>
      </c>
    </row>
    <row r="23" spans="1:51" x14ac:dyDescent="0.15">
      <c r="A23" s="144">
        <v>18</v>
      </c>
      <c r="B23" s="91" t="str">
        <f>IF(C23=0,"",VLOOKUP(C23,申込一覧!$AV$6:$AW$175,2,0))</f>
        <v/>
      </c>
      <c r="C23" s="92"/>
      <c r="D23" s="93"/>
      <c r="E23" s="92"/>
      <c r="F23" s="92"/>
      <c r="G23" s="94"/>
      <c r="H23" s="95"/>
      <c r="I23" s="96"/>
      <c r="J23" s="96"/>
      <c r="K23" s="97" t="str">
        <f>IF(H23=0,"",VLOOKUP(H23,申込一覧!$AY$6:$AZ$7,2,0))</f>
        <v/>
      </c>
      <c r="L23" s="98"/>
      <c r="M23" s="99"/>
      <c r="N23" s="99"/>
      <c r="O23" s="100"/>
      <c r="P23" s="101"/>
      <c r="Q23" s="102" t="str">
        <f>IF(P23=0,"",VLOOKUP(P23,申込一覧!$AG$6:$AH$100,2,0))</f>
        <v/>
      </c>
      <c r="R23" s="103"/>
      <c r="S23" s="104"/>
      <c r="T23" s="101"/>
      <c r="U23" s="105" t="str">
        <f>IF(T23=0,"",VLOOKUP(T23,申込一覧!$AG$6:$AH$100,2,0))</f>
        <v/>
      </c>
      <c r="V23" s="103"/>
      <c r="W23" s="104"/>
      <c r="X23" s="101"/>
      <c r="Y23" s="102" t="str">
        <f>IF(X23=0,"",VLOOKUP(X23,申込一覧!$AK$6:$AL$22,2,0))</f>
        <v/>
      </c>
      <c r="Z23" s="106"/>
      <c r="AA23" s="138"/>
      <c r="AB23" s="101"/>
      <c r="AC23" s="105" t="str">
        <f>IF(AB23=0,"",VLOOKUP(AB23,申込一覧!$AK$6:$AL$22,2,0))</f>
        <v/>
      </c>
      <c r="AD23" s="106"/>
      <c r="AE23" s="141"/>
      <c r="AG23" s="149" t="s">
        <v>492</v>
      </c>
      <c r="AH23" s="150">
        <v>18</v>
      </c>
      <c r="AI23" s="157">
        <f t="shared" si="0"/>
        <v>0</v>
      </c>
      <c r="AK23" s="148"/>
      <c r="AL23" s="148"/>
      <c r="AM23" s="153"/>
      <c r="AN23" s="148"/>
      <c r="AO23" s="150" t="s">
        <v>150</v>
      </c>
      <c r="AP23" s="150">
        <v>8</v>
      </c>
      <c r="AV23" s="150" t="s">
        <v>367</v>
      </c>
      <c r="AW23" s="29">
        <v>17</v>
      </c>
      <c r="AY23" s="167" t="s">
        <v>322</v>
      </c>
    </row>
    <row r="24" spans="1:51" x14ac:dyDescent="0.15">
      <c r="A24" s="144">
        <v>19</v>
      </c>
      <c r="B24" s="91" t="str">
        <f>IF(C24=0,"",VLOOKUP(C24,申込一覧!$AV$6:$AW$175,2,0))</f>
        <v/>
      </c>
      <c r="C24" s="92"/>
      <c r="D24" s="93"/>
      <c r="E24" s="92"/>
      <c r="F24" s="92"/>
      <c r="G24" s="94"/>
      <c r="H24" s="95"/>
      <c r="I24" s="96"/>
      <c r="J24" s="96"/>
      <c r="K24" s="97" t="str">
        <f>IF(H24=0,"",VLOOKUP(H24,申込一覧!$AY$6:$AZ$7,2,0))</f>
        <v/>
      </c>
      <c r="L24" s="98"/>
      <c r="M24" s="99"/>
      <c r="N24" s="99"/>
      <c r="O24" s="100"/>
      <c r="P24" s="101"/>
      <c r="Q24" s="102" t="str">
        <f>IF(P24=0,"",VLOOKUP(P24,申込一覧!$AG$6:$AH$100,2,0))</f>
        <v/>
      </c>
      <c r="R24" s="103"/>
      <c r="S24" s="104"/>
      <c r="T24" s="101"/>
      <c r="U24" s="105" t="str">
        <f>IF(T24=0,"",VLOOKUP(T24,申込一覧!$AG$6:$AH$100,2,0))</f>
        <v/>
      </c>
      <c r="V24" s="103"/>
      <c r="W24" s="104"/>
      <c r="X24" s="101"/>
      <c r="Y24" s="102" t="str">
        <f>IF(X24=0,"",VLOOKUP(X24,申込一覧!$AK$6:$AL$22,2,0))</f>
        <v/>
      </c>
      <c r="Z24" s="106"/>
      <c r="AA24" s="138"/>
      <c r="AB24" s="101"/>
      <c r="AC24" s="105" t="str">
        <f>IF(AB24=0,"",VLOOKUP(AB24,申込一覧!$AK$6:$AL$22,2,0))</f>
        <v/>
      </c>
      <c r="AD24" s="106"/>
      <c r="AE24" s="141"/>
      <c r="AG24" s="149" t="s">
        <v>493</v>
      </c>
      <c r="AH24" s="150">
        <v>19</v>
      </c>
      <c r="AI24" s="157">
        <f t="shared" si="0"/>
        <v>0</v>
      </c>
      <c r="AK24" s="148"/>
      <c r="AL24" s="153"/>
      <c r="AM24" s="153"/>
      <c r="AN24" s="154"/>
      <c r="AO24" s="150" t="s">
        <v>151</v>
      </c>
      <c r="AP24" s="150">
        <v>9</v>
      </c>
      <c r="AV24" s="150" t="s">
        <v>368</v>
      </c>
      <c r="AW24" s="29">
        <v>18</v>
      </c>
      <c r="AY24" s="167" t="s">
        <v>323</v>
      </c>
    </row>
    <row r="25" spans="1:51" x14ac:dyDescent="0.15">
      <c r="A25" s="144">
        <v>20</v>
      </c>
      <c r="B25" s="91" t="str">
        <f>IF(C25=0,"",VLOOKUP(C25,申込一覧!$AV$6:$AW$175,2,0))</f>
        <v/>
      </c>
      <c r="C25" s="92"/>
      <c r="D25" s="93"/>
      <c r="E25" s="92"/>
      <c r="F25" s="92"/>
      <c r="G25" s="94"/>
      <c r="H25" s="95"/>
      <c r="I25" s="96"/>
      <c r="J25" s="96"/>
      <c r="K25" s="97" t="str">
        <f>IF(H25=0,"",VLOOKUP(H25,申込一覧!$AY$6:$AZ$7,2,0))</f>
        <v/>
      </c>
      <c r="L25" s="98"/>
      <c r="M25" s="99"/>
      <c r="N25" s="99"/>
      <c r="O25" s="100"/>
      <c r="P25" s="101"/>
      <c r="Q25" s="102" t="str">
        <f>IF(P25=0,"",VLOOKUP(P25,申込一覧!$AG$6:$AH$100,2,0))</f>
        <v/>
      </c>
      <c r="R25" s="103"/>
      <c r="S25" s="104"/>
      <c r="T25" s="101"/>
      <c r="U25" s="105" t="str">
        <f>IF(T25=0,"",VLOOKUP(T25,申込一覧!$AG$6:$AH$100,2,0))</f>
        <v/>
      </c>
      <c r="V25" s="103"/>
      <c r="W25" s="104"/>
      <c r="X25" s="101"/>
      <c r="Y25" s="102" t="str">
        <f>IF(X25=0,"",VLOOKUP(X25,申込一覧!$AK$6:$AL$22,2,0))</f>
        <v/>
      </c>
      <c r="Z25" s="106"/>
      <c r="AA25" s="138"/>
      <c r="AB25" s="101"/>
      <c r="AC25" s="105" t="str">
        <f>IF(AB25=0,"",VLOOKUP(AB25,申込一覧!$AK$6:$AL$22,2,0))</f>
        <v/>
      </c>
      <c r="AD25" s="106"/>
      <c r="AE25" s="141"/>
      <c r="AG25" s="149" t="s">
        <v>494</v>
      </c>
      <c r="AH25" s="150">
        <v>20</v>
      </c>
      <c r="AI25" s="157">
        <f t="shared" si="0"/>
        <v>0</v>
      </c>
      <c r="AK25" s="148"/>
      <c r="AL25" s="153"/>
      <c r="AM25" s="153"/>
      <c r="AN25" s="154"/>
      <c r="AO25" s="150" t="s">
        <v>152</v>
      </c>
      <c r="AP25" s="150">
        <v>10</v>
      </c>
      <c r="AV25" s="150" t="s">
        <v>369</v>
      </c>
      <c r="AW25" s="29">
        <v>19</v>
      </c>
      <c r="AY25" s="167" t="s">
        <v>324</v>
      </c>
    </row>
    <row r="26" spans="1:51" x14ac:dyDescent="0.15">
      <c r="A26" s="144">
        <v>21</v>
      </c>
      <c r="B26" s="91" t="str">
        <f>IF(C26=0,"",VLOOKUP(C26,申込一覧!$AV$6:$AW$175,2,0))</f>
        <v/>
      </c>
      <c r="C26" s="92"/>
      <c r="D26" s="93"/>
      <c r="E26" s="92"/>
      <c r="F26" s="92"/>
      <c r="G26" s="94"/>
      <c r="H26" s="95"/>
      <c r="I26" s="96"/>
      <c r="J26" s="96"/>
      <c r="K26" s="97" t="str">
        <f>IF(H26=0,"",VLOOKUP(H26,申込一覧!$AY$6:$AZ$7,2,0))</f>
        <v/>
      </c>
      <c r="L26" s="98"/>
      <c r="M26" s="99"/>
      <c r="N26" s="99"/>
      <c r="O26" s="100"/>
      <c r="P26" s="101"/>
      <c r="Q26" s="102" t="str">
        <f>IF(P26=0,"",VLOOKUP(P26,申込一覧!$AG$6:$AH$100,2,0))</f>
        <v/>
      </c>
      <c r="R26" s="103"/>
      <c r="S26" s="104"/>
      <c r="T26" s="101"/>
      <c r="U26" s="105" t="str">
        <f>IF(T26=0,"",VLOOKUP(T26,申込一覧!$AG$6:$AH$100,2,0))</f>
        <v/>
      </c>
      <c r="V26" s="103"/>
      <c r="W26" s="104"/>
      <c r="X26" s="101"/>
      <c r="Y26" s="102" t="str">
        <f>IF(X26=0,"",VLOOKUP(X26,申込一覧!$AK$6:$AL$22,2,0))</f>
        <v/>
      </c>
      <c r="Z26" s="106"/>
      <c r="AA26" s="138"/>
      <c r="AB26" s="101"/>
      <c r="AC26" s="105" t="str">
        <f>IF(AB26=0,"",VLOOKUP(AB26,申込一覧!$AK$6:$AL$22,2,0))</f>
        <v/>
      </c>
      <c r="AD26" s="106"/>
      <c r="AE26" s="141"/>
      <c r="AG26" s="149" t="s">
        <v>495</v>
      </c>
      <c r="AH26" s="150">
        <v>21</v>
      </c>
      <c r="AI26" s="157">
        <f t="shared" si="0"/>
        <v>0</v>
      </c>
      <c r="AK26" s="148"/>
      <c r="AL26" s="153"/>
      <c r="AM26" s="153"/>
      <c r="AN26" s="154"/>
      <c r="AO26" s="150" t="s">
        <v>153</v>
      </c>
      <c r="AP26" s="150">
        <v>11</v>
      </c>
      <c r="AV26" s="150" t="s">
        <v>370</v>
      </c>
      <c r="AW26" s="29">
        <v>20</v>
      </c>
      <c r="AY26" s="167" t="s">
        <v>326</v>
      </c>
    </row>
    <row r="27" spans="1:51" x14ac:dyDescent="0.15">
      <c r="A27" s="144">
        <v>22</v>
      </c>
      <c r="B27" s="91" t="str">
        <f>IF(C27=0,"",VLOOKUP(C27,申込一覧!$AV$6:$AW$175,2,0))</f>
        <v/>
      </c>
      <c r="C27" s="92"/>
      <c r="D27" s="93"/>
      <c r="E27" s="92"/>
      <c r="F27" s="92"/>
      <c r="G27" s="94"/>
      <c r="H27" s="95"/>
      <c r="I27" s="96"/>
      <c r="J27" s="96"/>
      <c r="K27" s="97" t="str">
        <f>IF(H27=0,"",VLOOKUP(H27,申込一覧!$AY$6:$AZ$7,2,0))</f>
        <v/>
      </c>
      <c r="L27" s="98"/>
      <c r="M27" s="99"/>
      <c r="N27" s="99"/>
      <c r="O27" s="100"/>
      <c r="P27" s="101"/>
      <c r="Q27" s="102" t="str">
        <f>IF(P27=0,"",VLOOKUP(P27,申込一覧!$AG$6:$AH$100,2,0))</f>
        <v/>
      </c>
      <c r="R27" s="103"/>
      <c r="S27" s="104"/>
      <c r="T27" s="101"/>
      <c r="U27" s="105" t="str">
        <f>IF(T27=0,"",VLOOKUP(T27,申込一覧!$AG$6:$AH$100,2,0))</f>
        <v/>
      </c>
      <c r="V27" s="103"/>
      <c r="W27" s="104"/>
      <c r="X27" s="101"/>
      <c r="Y27" s="102" t="str">
        <f>IF(X27=0,"",VLOOKUP(X27,申込一覧!$AK$6:$AL$22,2,0))</f>
        <v/>
      </c>
      <c r="Z27" s="106"/>
      <c r="AA27" s="138"/>
      <c r="AB27" s="101"/>
      <c r="AC27" s="105" t="str">
        <f>IF(AB27=0,"",VLOOKUP(AB27,申込一覧!$AK$6:$AL$22,2,0))</f>
        <v/>
      </c>
      <c r="AD27" s="106"/>
      <c r="AE27" s="141"/>
      <c r="AG27" s="149" t="s">
        <v>496</v>
      </c>
      <c r="AH27" s="150">
        <v>22</v>
      </c>
      <c r="AI27" s="157">
        <f t="shared" si="0"/>
        <v>0</v>
      </c>
      <c r="AK27" s="148"/>
      <c r="AL27" s="153"/>
      <c r="AM27" s="153"/>
      <c r="AN27" s="154"/>
      <c r="AO27" s="150" t="s">
        <v>154</v>
      </c>
      <c r="AP27" s="150">
        <v>12</v>
      </c>
      <c r="AV27" s="150" t="s">
        <v>371</v>
      </c>
      <c r="AW27" s="29">
        <v>21</v>
      </c>
      <c r="AY27" s="167" t="s">
        <v>327</v>
      </c>
    </row>
    <row r="28" spans="1:51" x14ac:dyDescent="0.15">
      <c r="A28" s="144">
        <v>23</v>
      </c>
      <c r="B28" s="91" t="str">
        <f>IF(C28=0,"",VLOOKUP(C28,申込一覧!$AV$6:$AW$175,2,0))</f>
        <v/>
      </c>
      <c r="C28" s="92"/>
      <c r="D28" s="93"/>
      <c r="E28" s="92"/>
      <c r="F28" s="92"/>
      <c r="G28" s="94"/>
      <c r="H28" s="95"/>
      <c r="I28" s="96"/>
      <c r="J28" s="96"/>
      <c r="K28" s="97" t="str">
        <f>IF(H28=0,"",VLOOKUP(H28,申込一覧!$AY$6:$AZ$7,2,0))</f>
        <v/>
      </c>
      <c r="L28" s="98"/>
      <c r="M28" s="99"/>
      <c r="N28" s="99"/>
      <c r="O28" s="100"/>
      <c r="P28" s="101"/>
      <c r="Q28" s="102" t="str">
        <f>IF(P28=0,"",VLOOKUP(P28,申込一覧!$AG$6:$AH$100,2,0))</f>
        <v/>
      </c>
      <c r="R28" s="103"/>
      <c r="S28" s="104"/>
      <c r="T28" s="101"/>
      <c r="U28" s="105" t="str">
        <f>IF(T28=0,"",VLOOKUP(T28,申込一覧!$AG$6:$AH$100,2,0))</f>
        <v/>
      </c>
      <c r="V28" s="103"/>
      <c r="W28" s="104"/>
      <c r="X28" s="101"/>
      <c r="Y28" s="102" t="str">
        <f>IF(X28=0,"",VLOOKUP(X28,申込一覧!$AK$6:$AL$22,2,0))</f>
        <v/>
      </c>
      <c r="Z28" s="106"/>
      <c r="AA28" s="138"/>
      <c r="AB28" s="101"/>
      <c r="AC28" s="105" t="str">
        <f>IF(AB28=0,"",VLOOKUP(AB28,申込一覧!$AK$6:$AL$22,2,0))</f>
        <v/>
      </c>
      <c r="AD28" s="106"/>
      <c r="AE28" s="141"/>
      <c r="AG28" s="149" t="s">
        <v>497</v>
      </c>
      <c r="AH28" s="150">
        <v>23</v>
      </c>
      <c r="AI28" s="157">
        <f t="shared" si="0"/>
        <v>0</v>
      </c>
      <c r="AK28" s="148"/>
      <c r="AL28" s="148"/>
      <c r="AM28" s="153"/>
      <c r="AN28" s="154"/>
      <c r="AO28" s="150" t="s">
        <v>155</v>
      </c>
      <c r="AP28" s="150">
        <v>13</v>
      </c>
      <c r="AV28" s="150" t="s">
        <v>372</v>
      </c>
      <c r="AW28" s="29">
        <v>22</v>
      </c>
      <c r="AY28" s="167" t="s">
        <v>331</v>
      </c>
    </row>
    <row r="29" spans="1:51" x14ac:dyDescent="0.15">
      <c r="A29" s="144">
        <v>24</v>
      </c>
      <c r="B29" s="91" t="str">
        <f>IF(C29=0,"",VLOOKUP(C29,申込一覧!$AV$6:$AW$175,2,0))</f>
        <v/>
      </c>
      <c r="C29" s="92"/>
      <c r="D29" s="93"/>
      <c r="E29" s="92"/>
      <c r="F29" s="92"/>
      <c r="G29" s="94"/>
      <c r="H29" s="95"/>
      <c r="I29" s="96"/>
      <c r="J29" s="96"/>
      <c r="K29" s="97" t="str">
        <f>IF(H29=0,"",VLOOKUP(H29,申込一覧!$AY$6:$AZ$7,2,0))</f>
        <v/>
      </c>
      <c r="L29" s="98"/>
      <c r="M29" s="99"/>
      <c r="N29" s="99"/>
      <c r="O29" s="100"/>
      <c r="P29" s="101"/>
      <c r="Q29" s="102" t="str">
        <f>IF(P29=0,"",VLOOKUP(P29,申込一覧!$AG$6:$AH$100,2,0))</f>
        <v/>
      </c>
      <c r="R29" s="103"/>
      <c r="S29" s="104"/>
      <c r="T29" s="101"/>
      <c r="U29" s="105" t="str">
        <f>IF(T29=0,"",VLOOKUP(T29,申込一覧!$AG$6:$AH$100,2,0))</f>
        <v/>
      </c>
      <c r="V29" s="103"/>
      <c r="W29" s="104"/>
      <c r="X29" s="101"/>
      <c r="Y29" s="102" t="str">
        <f>IF(X29=0,"",VLOOKUP(X29,申込一覧!$AK$6:$AL$22,2,0))</f>
        <v/>
      </c>
      <c r="Z29" s="106"/>
      <c r="AA29" s="138"/>
      <c r="AB29" s="101"/>
      <c r="AC29" s="105" t="str">
        <f>IF(AB29=0,"",VLOOKUP(AB29,申込一覧!$AK$6:$AL$22,2,0))</f>
        <v/>
      </c>
      <c r="AD29" s="106"/>
      <c r="AE29" s="141"/>
      <c r="AG29" s="149" t="s">
        <v>498</v>
      </c>
      <c r="AH29" s="150">
        <v>24</v>
      </c>
      <c r="AI29" s="157">
        <f t="shared" si="0"/>
        <v>0</v>
      </c>
      <c r="AK29" s="148"/>
      <c r="AL29" s="153"/>
      <c r="AM29" s="153"/>
      <c r="AN29" s="154"/>
      <c r="AO29" s="150" t="s">
        <v>156</v>
      </c>
      <c r="AP29" s="150">
        <v>14</v>
      </c>
      <c r="AV29" s="150" t="s">
        <v>373</v>
      </c>
      <c r="AW29" s="29">
        <v>23</v>
      </c>
    </row>
    <row r="30" spans="1:51" x14ac:dyDescent="0.15">
      <c r="A30" s="144">
        <v>25</v>
      </c>
      <c r="B30" s="91" t="str">
        <f>IF(C30=0,"",VLOOKUP(C30,申込一覧!$AV$6:$AW$175,2,0))</f>
        <v/>
      </c>
      <c r="C30" s="92"/>
      <c r="D30" s="93"/>
      <c r="E30" s="92"/>
      <c r="F30" s="92"/>
      <c r="G30" s="94"/>
      <c r="H30" s="95"/>
      <c r="I30" s="96"/>
      <c r="J30" s="96"/>
      <c r="K30" s="97" t="str">
        <f>IF(H30=0,"",VLOOKUP(H30,申込一覧!$AY$6:$AZ$7,2,0))</f>
        <v/>
      </c>
      <c r="L30" s="98"/>
      <c r="M30" s="99"/>
      <c r="N30" s="99"/>
      <c r="O30" s="100"/>
      <c r="P30" s="101"/>
      <c r="Q30" s="102" t="str">
        <f>IF(P30=0,"",VLOOKUP(P30,申込一覧!$AG$6:$AH$100,2,0))</f>
        <v/>
      </c>
      <c r="R30" s="103"/>
      <c r="S30" s="104"/>
      <c r="T30" s="101"/>
      <c r="U30" s="105" t="str">
        <f>IF(T30=0,"",VLOOKUP(T30,申込一覧!$AG$6:$AH$100,2,0))</f>
        <v/>
      </c>
      <c r="V30" s="103"/>
      <c r="W30" s="104"/>
      <c r="X30" s="101"/>
      <c r="Y30" s="102" t="str">
        <f>IF(X30=0,"",VLOOKUP(X30,申込一覧!$AK$6:$AL$22,2,0))</f>
        <v/>
      </c>
      <c r="Z30" s="106"/>
      <c r="AA30" s="138"/>
      <c r="AB30" s="101"/>
      <c r="AC30" s="105" t="str">
        <f>IF(AB30=0,"",VLOOKUP(AB30,申込一覧!$AK$6:$AL$22,2,0))</f>
        <v/>
      </c>
      <c r="AD30" s="106"/>
      <c r="AE30" s="141"/>
      <c r="AG30" s="149" t="s">
        <v>499</v>
      </c>
      <c r="AH30" s="150">
        <v>25</v>
      </c>
      <c r="AI30" s="157">
        <f t="shared" si="0"/>
        <v>0</v>
      </c>
      <c r="AK30" s="148"/>
      <c r="AL30" s="153"/>
      <c r="AM30" s="153"/>
      <c r="AN30" s="154"/>
      <c r="AO30" s="150" t="s">
        <v>157</v>
      </c>
      <c r="AP30" s="150">
        <v>15</v>
      </c>
      <c r="AV30" s="150" t="s">
        <v>374</v>
      </c>
      <c r="AW30" s="29">
        <v>24</v>
      </c>
    </row>
    <row r="31" spans="1:51" x14ac:dyDescent="0.15">
      <c r="A31" s="144">
        <v>26</v>
      </c>
      <c r="B31" s="91" t="str">
        <f>IF(C31=0,"",VLOOKUP(C31,申込一覧!$AV$6:$AW$175,2,0))</f>
        <v/>
      </c>
      <c r="C31" s="92"/>
      <c r="D31" s="93"/>
      <c r="E31" s="92"/>
      <c r="F31" s="92"/>
      <c r="G31" s="94"/>
      <c r="H31" s="95"/>
      <c r="I31" s="96"/>
      <c r="J31" s="96"/>
      <c r="K31" s="97" t="str">
        <f>IF(H31=0,"",VLOOKUP(H31,申込一覧!$AY$6:$AZ$7,2,0))</f>
        <v/>
      </c>
      <c r="L31" s="98"/>
      <c r="M31" s="99"/>
      <c r="N31" s="99"/>
      <c r="O31" s="100"/>
      <c r="P31" s="101"/>
      <c r="Q31" s="102" t="str">
        <f>IF(P31=0,"",VLOOKUP(P31,申込一覧!$AG$6:$AH$100,2,0))</f>
        <v/>
      </c>
      <c r="R31" s="103"/>
      <c r="S31" s="104"/>
      <c r="T31" s="101"/>
      <c r="U31" s="105" t="str">
        <f>IF(T31=0,"",VLOOKUP(T31,申込一覧!$AG$6:$AH$100,2,0))</f>
        <v/>
      </c>
      <c r="V31" s="103"/>
      <c r="W31" s="104"/>
      <c r="X31" s="101"/>
      <c r="Y31" s="102" t="str">
        <f>IF(X31=0,"",VLOOKUP(X31,申込一覧!$AK$6:$AL$22,2,0))</f>
        <v/>
      </c>
      <c r="Z31" s="106"/>
      <c r="AA31" s="138"/>
      <c r="AB31" s="101"/>
      <c r="AC31" s="105" t="str">
        <f>IF(AB31=0,"",VLOOKUP(AB31,申込一覧!$AK$6:$AL$22,2,0))</f>
        <v/>
      </c>
      <c r="AD31" s="106"/>
      <c r="AE31" s="141"/>
      <c r="AG31" s="149" t="s">
        <v>500</v>
      </c>
      <c r="AH31" s="150">
        <v>26</v>
      </c>
      <c r="AI31" s="157">
        <f t="shared" si="0"/>
        <v>0</v>
      </c>
      <c r="AK31" s="148"/>
      <c r="AL31" s="153"/>
      <c r="AM31" s="153"/>
      <c r="AN31" s="154"/>
      <c r="AO31" s="150" t="s">
        <v>159</v>
      </c>
      <c r="AP31" s="150">
        <v>16</v>
      </c>
      <c r="AV31" s="150"/>
      <c r="AW31" s="29"/>
    </row>
    <row r="32" spans="1:51" x14ac:dyDescent="0.15">
      <c r="A32" s="144">
        <v>27</v>
      </c>
      <c r="B32" s="91" t="str">
        <f>IF(C32=0,"",VLOOKUP(C32,申込一覧!$AV$6:$AW$175,2,0))</f>
        <v/>
      </c>
      <c r="C32" s="92"/>
      <c r="D32" s="93"/>
      <c r="E32" s="92"/>
      <c r="F32" s="92"/>
      <c r="G32" s="94"/>
      <c r="H32" s="95"/>
      <c r="I32" s="96"/>
      <c r="J32" s="96"/>
      <c r="K32" s="97" t="str">
        <f>IF(H32=0,"",VLOOKUP(H32,申込一覧!$AY$6:$AZ$7,2,0))</f>
        <v/>
      </c>
      <c r="L32" s="98"/>
      <c r="M32" s="99"/>
      <c r="N32" s="99"/>
      <c r="O32" s="100"/>
      <c r="P32" s="101"/>
      <c r="Q32" s="102" t="str">
        <f>IF(P32=0,"",VLOOKUP(P32,申込一覧!$AG$6:$AH$100,2,0))</f>
        <v/>
      </c>
      <c r="R32" s="103"/>
      <c r="S32" s="104"/>
      <c r="T32" s="101"/>
      <c r="U32" s="105" t="str">
        <f>IF(T32=0,"",VLOOKUP(T32,申込一覧!$AG$6:$AH$100,2,0))</f>
        <v/>
      </c>
      <c r="V32" s="103"/>
      <c r="W32" s="104"/>
      <c r="X32" s="101"/>
      <c r="Y32" s="102" t="str">
        <f>IF(X32=0,"",VLOOKUP(X32,申込一覧!$AK$6:$AL$22,2,0))</f>
        <v/>
      </c>
      <c r="Z32" s="106"/>
      <c r="AA32" s="138"/>
      <c r="AB32" s="101"/>
      <c r="AC32" s="105" t="str">
        <f>IF(AB32=0,"",VLOOKUP(AB32,申込一覧!$AK$6:$AL$22,2,0))</f>
        <v/>
      </c>
      <c r="AD32" s="106"/>
      <c r="AE32" s="141"/>
      <c r="AG32" s="149" t="s">
        <v>501</v>
      </c>
      <c r="AH32" s="150">
        <v>27</v>
      </c>
      <c r="AI32" s="157">
        <f t="shared" si="0"/>
        <v>0</v>
      </c>
      <c r="AK32" s="148"/>
      <c r="AL32" s="153"/>
      <c r="AM32" s="153"/>
      <c r="AN32" s="154"/>
      <c r="AO32" s="150" t="s">
        <v>158</v>
      </c>
      <c r="AP32" s="150">
        <v>17</v>
      </c>
      <c r="AV32" s="150"/>
      <c r="AW32" s="29"/>
    </row>
    <row r="33" spans="1:49" x14ac:dyDescent="0.15">
      <c r="A33" s="144">
        <v>28</v>
      </c>
      <c r="B33" s="91" t="str">
        <f>IF(C33=0,"",VLOOKUP(C33,申込一覧!$AV$6:$AW$175,2,0))</f>
        <v/>
      </c>
      <c r="C33" s="92"/>
      <c r="D33" s="93"/>
      <c r="E33" s="92"/>
      <c r="F33" s="92"/>
      <c r="G33" s="94"/>
      <c r="H33" s="95"/>
      <c r="I33" s="96"/>
      <c r="J33" s="96"/>
      <c r="K33" s="97" t="str">
        <f>IF(H33=0,"",VLOOKUP(H33,申込一覧!$AY$6:$AZ$7,2,0))</f>
        <v/>
      </c>
      <c r="L33" s="98"/>
      <c r="M33" s="99"/>
      <c r="N33" s="99"/>
      <c r="O33" s="100"/>
      <c r="P33" s="101"/>
      <c r="Q33" s="102" t="str">
        <f>IF(P33=0,"",VLOOKUP(P33,申込一覧!$AG$6:$AH$100,2,0))</f>
        <v/>
      </c>
      <c r="R33" s="103"/>
      <c r="S33" s="104"/>
      <c r="T33" s="101"/>
      <c r="U33" s="105" t="str">
        <f>IF(T33=0,"",VLOOKUP(T33,申込一覧!$AG$6:$AH$100,2,0))</f>
        <v/>
      </c>
      <c r="V33" s="103"/>
      <c r="W33" s="104"/>
      <c r="X33" s="101"/>
      <c r="Y33" s="102" t="str">
        <f>IF(X33=0,"",VLOOKUP(X33,申込一覧!$AK$6:$AL$22,2,0))</f>
        <v/>
      </c>
      <c r="Z33" s="106"/>
      <c r="AA33" s="138"/>
      <c r="AB33" s="101"/>
      <c r="AC33" s="105" t="str">
        <f>IF(AB33=0,"",VLOOKUP(AB33,申込一覧!$AK$6:$AL$22,2,0))</f>
        <v/>
      </c>
      <c r="AD33" s="106"/>
      <c r="AE33" s="141"/>
      <c r="AG33" s="149" t="s">
        <v>518</v>
      </c>
      <c r="AH33" s="150">
        <v>63</v>
      </c>
      <c r="AI33" s="157">
        <f t="shared" si="0"/>
        <v>0</v>
      </c>
      <c r="AK33" s="148"/>
      <c r="AL33" s="153"/>
      <c r="AM33" s="153"/>
      <c r="AN33" s="154"/>
      <c r="AO33" s="150" t="s">
        <v>160</v>
      </c>
      <c r="AP33" s="150">
        <v>18</v>
      </c>
      <c r="AV33" s="150" t="s">
        <v>375</v>
      </c>
      <c r="AW33" s="29">
        <v>27</v>
      </c>
    </row>
    <row r="34" spans="1:49" x14ac:dyDescent="0.15">
      <c r="A34" s="144">
        <v>29</v>
      </c>
      <c r="B34" s="91" t="str">
        <f>IF(C34=0,"",VLOOKUP(C34,申込一覧!$AV$6:$AW$175,2,0))</f>
        <v/>
      </c>
      <c r="C34" s="92"/>
      <c r="D34" s="93"/>
      <c r="E34" s="92"/>
      <c r="F34" s="92"/>
      <c r="G34" s="94"/>
      <c r="H34" s="95"/>
      <c r="I34" s="96"/>
      <c r="J34" s="96"/>
      <c r="K34" s="97" t="str">
        <f>IF(H34=0,"",VLOOKUP(H34,申込一覧!$AY$6:$AZ$7,2,0))</f>
        <v/>
      </c>
      <c r="L34" s="98"/>
      <c r="M34" s="99"/>
      <c r="N34" s="99"/>
      <c r="O34" s="100"/>
      <c r="P34" s="101"/>
      <c r="Q34" s="102" t="str">
        <f>IF(P34=0,"",VLOOKUP(P34,申込一覧!$AG$6:$AH$100,2,0))</f>
        <v/>
      </c>
      <c r="R34" s="103"/>
      <c r="S34" s="104"/>
      <c r="T34" s="101"/>
      <c r="U34" s="105" t="str">
        <f>IF(T34=0,"",VLOOKUP(T34,申込一覧!$AG$6:$AH$100,2,0))</f>
        <v/>
      </c>
      <c r="V34" s="103"/>
      <c r="W34" s="104"/>
      <c r="X34" s="101"/>
      <c r="Y34" s="102" t="str">
        <f>IF(X34=0,"",VLOOKUP(X34,申込一覧!$AK$6:$AL$22,2,0))</f>
        <v/>
      </c>
      <c r="Z34" s="106"/>
      <c r="AA34" s="138"/>
      <c r="AB34" s="101"/>
      <c r="AC34" s="105" t="str">
        <f>IF(AB34=0,"",VLOOKUP(AB34,申込一覧!$AK$6:$AL$22,2,0))</f>
        <v/>
      </c>
      <c r="AD34" s="106"/>
      <c r="AE34" s="141"/>
      <c r="AG34" s="149" t="s">
        <v>519</v>
      </c>
      <c r="AH34" s="150">
        <v>71</v>
      </c>
      <c r="AI34" s="157">
        <f t="shared" si="0"/>
        <v>0</v>
      </c>
      <c r="AK34" s="148"/>
      <c r="AL34" s="153"/>
      <c r="AM34" s="153"/>
      <c r="AN34" s="154"/>
      <c r="AO34" s="150" t="s">
        <v>161</v>
      </c>
      <c r="AP34" s="150">
        <v>19</v>
      </c>
      <c r="AV34" s="150" t="s">
        <v>376</v>
      </c>
      <c r="AW34" s="29">
        <v>28</v>
      </c>
    </row>
    <row r="35" spans="1:49" x14ac:dyDescent="0.15">
      <c r="A35" s="144">
        <v>30</v>
      </c>
      <c r="B35" s="91" t="str">
        <f>IF(C35=0,"",VLOOKUP(C35,申込一覧!$AV$6:$AW$175,2,0))</f>
        <v/>
      </c>
      <c r="C35" s="92"/>
      <c r="D35" s="93"/>
      <c r="E35" s="92"/>
      <c r="F35" s="92"/>
      <c r="G35" s="94"/>
      <c r="H35" s="95"/>
      <c r="I35" s="96"/>
      <c r="J35" s="96"/>
      <c r="K35" s="97" t="str">
        <f>IF(H35=0,"",VLOOKUP(H35,申込一覧!$AY$6:$AZ$7,2,0))</f>
        <v/>
      </c>
      <c r="L35" s="98"/>
      <c r="M35" s="99"/>
      <c r="N35" s="99"/>
      <c r="O35" s="100"/>
      <c r="P35" s="101"/>
      <c r="Q35" s="102" t="str">
        <f>IF(P35=0,"",VLOOKUP(P35,申込一覧!$AG$6:$AH$100,2,0))</f>
        <v/>
      </c>
      <c r="R35" s="103"/>
      <c r="S35" s="104"/>
      <c r="T35" s="101"/>
      <c r="U35" s="105" t="str">
        <f>IF(T35=0,"",VLOOKUP(T35,申込一覧!$AG$6:$AH$100,2,0))</f>
        <v/>
      </c>
      <c r="V35" s="103"/>
      <c r="W35" s="104"/>
      <c r="X35" s="101"/>
      <c r="Y35" s="102" t="str">
        <f>IF(X35=0,"",VLOOKUP(X35,申込一覧!$AK$6:$AL$22,2,0))</f>
        <v/>
      </c>
      <c r="Z35" s="106"/>
      <c r="AA35" s="138"/>
      <c r="AB35" s="101"/>
      <c r="AC35" s="105" t="str">
        <f>IF(AB35=0,"",VLOOKUP(AB35,申込一覧!$AK$6:$AL$22,2,0))</f>
        <v/>
      </c>
      <c r="AD35" s="106"/>
      <c r="AE35" s="141"/>
      <c r="AG35" s="149" t="s">
        <v>520</v>
      </c>
      <c r="AH35" s="149">
        <v>73</v>
      </c>
      <c r="AI35" s="157">
        <f t="shared" si="0"/>
        <v>0</v>
      </c>
      <c r="AK35" s="148"/>
      <c r="AL35" s="148"/>
      <c r="AM35" s="148"/>
      <c r="AN35" s="155"/>
      <c r="AO35" s="150" t="s">
        <v>162</v>
      </c>
      <c r="AP35" s="150">
        <v>20</v>
      </c>
      <c r="AV35" s="150" t="s">
        <v>377</v>
      </c>
      <c r="AW35" s="29">
        <v>29</v>
      </c>
    </row>
    <row r="36" spans="1:49" x14ac:dyDescent="0.15">
      <c r="A36" s="144">
        <v>31</v>
      </c>
      <c r="B36" s="91" t="str">
        <f>IF(C36=0,"",VLOOKUP(C36,申込一覧!$AV$6:$AW$175,2,0))</f>
        <v/>
      </c>
      <c r="C36" s="92"/>
      <c r="D36" s="93"/>
      <c r="E36" s="92"/>
      <c r="F36" s="92"/>
      <c r="G36" s="94"/>
      <c r="H36" s="95"/>
      <c r="I36" s="96"/>
      <c r="J36" s="96"/>
      <c r="K36" s="97" t="str">
        <f>IF(H36=0,"",VLOOKUP(H36,申込一覧!$AY$6:$AZ$7,2,0))</f>
        <v/>
      </c>
      <c r="L36" s="98"/>
      <c r="M36" s="99"/>
      <c r="N36" s="99"/>
      <c r="O36" s="100"/>
      <c r="P36" s="101"/>
      <c r="Q36" s="102" t="str">
        <f>IF(P36=0,"",VLOOKUP(P36,申込一覧!$AG$6:$AH$100,2,0))</f>
        <v/>
      </c>
      <c r="R36" s="103"/>
      <c r="S36" s="104"/>
      <c r="T36" s="101"/>
      <c r="U36" s="105" t="str">
        <f>IF(T36=0,"",VLOOKUP(T36,申込一覧!$AG$6:$AH$100,2,0))</f>
        <v/>
      </c>
      <c r="V36" s="103"/>
      <c r="W36" s="104"/>
      <c r="X36" s="101"/>
      <c r="Y36" s="102" t="str">
        <f>IF(X36=0,"",VLOOKUP(X36,申込一覧!$AK$6:$AL$22,2,0))</f>
        <v/>
      </c>
      <c r="Z36" s="106"/>
      <c r="AA36" s="138"/>
      <c r="AB36" s="101"/>
      <c r="AC36" s="105" t="str">
        <f>IF(AB36=0,"",VLOOKUP(AB36,申込一覧!$AK$6:$AL$22,2,0))</f>
        <v/>
      </c>
      <c r="AD36" s="106"/>
      <c r="AE36" s="141"/>
      <c r="AG36" s="149" t="s">
        <v>523</v>
      </c>
      <c r="AH36" s="149">
        <v>96</v>
      </c>
      <c r="AI36" s="157">
        <f t="shared" si="0"/>
        <v>0</v>
      </c>
      <c r="AK36" s="148"/>
      <c r="AL36" s="148"/>
      <c r="AM36" s="148"/>
      <c r="AN36" s="155"/>
      <c r="AO36" s="150" t="s">
        <v>163</v>
      </c>
      <c r="AP36" s="150">
        <v>21</v>
      </c>
      <c r="AV36" s="150" t="s">
        <v>378</v>
      </c>
      <c r="AW36" s="29">
        <v>30</v>
      </c>
    </row>
    <row r="37" spans="1:49" x14ac:dyDescent="0.15">
      <c r="A37" s="144">
        <v>32</v>
      </c>
      <c r="B37" s="91" t="str">
        <f>IF(C37=0,"",VLOOKUP(C37,申込一覧!$AV$6:$AW$175,2,0))</f>
        <v/>
      </c>
      <c r="C37" s="92"/>
      <c r="D37" s="93"/>
      <c r="E37" s="92"/>
      <c r="F37" s="92"/>
      <c r="G37" s="94"/>
      <c r="H37" s="95"/>
      <c r="I37" s="96"/>
      <c r="J37" s="96"/>
      <c r="K37" s="97" t="str">
        <f>IF(H37=0,"",VLOOKUP(H37,申込一覧!$AY$6:$AZ$7,2,0))</f>
        <v/>
      </c>
      <c r="L37" s="98"/>
      <c r="M37" s="99"/>
      <c r="N37" s="99"/>
      <c r="O37" s="100"/>
      <c r="P37" s="101"/>
      <c r="Q37" s="102" t="str">
        <f>IF(P37=0,"",VLOOKUP(P37,申込一覧!$AG$6:$AH$100,2,0))</f>
        <v/>
      </c>
      <c r="R37" s="103"/>
      <c r="S37" s="104"/>
      <c r="T37" s="101"/>
      <c r="U37" s="105" t="str">
        <f>IF(T37=0,"",VLOOKUP(T37,申込一覧!$AG$6:$AH$100,2,0))</f>
        <v/>
      </c>
      <c r="V37" s="103"/>
      <c r="W37" s="104"/>
      <c r="X37" s="101"/>
      <c r="Y37" s="102" t="str">
        <f>IF(X37=0,"",VLOOKUP(X37,申込一覧!$AK$6:$AL$22,2,0))</f>
        <v/>
      </c>
      <c r="Z37" s="106"/>
      <c r="AA37" s="138"/>
      <c r="AB37" s="101"/>
      <c r="AC37" s="105" t="str">
        <f>IF(AB37=0,"",VLOOKUP(AB37,申込一覧!$AK$6:$AL$22,2,0))</f>
        <v/>
      </c>
      <c r="AD37" s="106"/>
      <c r="AE37" s="141"/>
      <c r="AG37" s="149" t="s">
        <v>524</v>
      </c>
      <c r="AH37" s="149">
        <v>99</v>
      </c>
      <c r="AI37" s="157">
        <f t="shared" si="0"/>
        <v>0</v>
      </c>
      <c r="AK37" s="148"/>
      <c r="AL37" s="148"/>
      <c r="AM37" s="148"/>
      <c r="AN37" s="155"/>
      <c r="AO37" s="150" t="s">
        <v>164</v>
      </c>
      <c r="AP37" s="150">
        <v>22</v>
      </c>
      <c r="AV37" s="150" t="s">
        <v>379</v>
      </c>
      <c r="AW37" s="29">
        <v>31</v>
      </c>
    </row>
    <row r="38" spans="1:49" x14ac:dyDescent="0.15">
      <c r="A38" s="144">
        <v>33</v>
      </c>
      <c r="B38" s="91" t="str">
        <f>IF(C38=0,"",VLOOKUP(C38,申込一覧!$AV$6:$AW$175,2,0))</f>
        <v/>
      </c>
      <c r="C38" s="92"/>
      <c r="D38" s="93"/>
      <c r="E38" s="92"/>
      <c r="F38" s="92"/>
      <c r="G38" s="94"/>
      <c r="H38" s="95"/>
      <c r="I38" s="96"/>
      <c r="J38" s="96"/>
      <c r="K38" s="97" t="str">
        <f>IF(H38=0,"",VLOOKUP(H38,申込一覧!$AY$6:$AZ$7,2,0))</f>
        <v/>
      </c>
      <c r="L38" s="98"/>
      <c r="M38" s="99"/>
      <c r="N38" s="99"/>
      <c r="O38" s="100"/>
      <c r="P38" s="101"/>
      <c r="Q38" s="102" t="str">
        <f>IF(P38=0,"",VLOOKUP(P38,申込一覧!$AG$6:$AH$100,2,0))</f>
        <v/>
      </c>
      <c r="R38" s="103"/>
      <c r="S38" s="104"/>
      <c r="T38" s="101"/>
      <c r="U38" s="105" t="str">
        <f>IF(T38=0,"",VLOOKUP(T38,申込一覧!$AG$6:$AH$100,2,0))</f>
        <v/>
      </c>
      <c r="V38" s="103"/>
      <c r="W38" s="104"/>
      <c r="X38" s="101"/>
      <c r="Y38" s="102" t="str">
        <f>IF(X38=0,"",VLOOKUP(X38,申込一覧!$AK$6:$AL$22,2,0))</f>
        <v/>
      </c>
      <c r="Z38" s="106"/>
      <c r="AA38" s="138"/>
      <c r="AB38" s="101"/>
      <c r="AC38" s="105" t="str">
        <f>IF(AB38=0,"",VLOOKUP(AB38,申込一覧!$AK$6:$AL$22,2,0))</f>
        <v/>
      </c>
      <c r="AD38" s="106"/>
      <c r="AE38" s="141"/>
      <c r="AG38" s="149" t="s">
        <v>525</v>
      </c>
      <c r="AH38" s="149">
        <v>101</v>
      </c>
      <c r="AI38" s="157">
        <f t="shared" si="0"/>
        <v>0</v>
      </c>
      <c r="AK38" s="148"/>
      <c r="AL38" s="148"/>
      <c r="AM38" s="148"/>
      <c r="AN38" s="155"/>
      <c r="AO38" s="150" t="s">
        <v>165</v>
      </c>
      <c r="AP38" s="150">
        <v>23</v>
      </c>
      <c r="AV38" s="150" t="s">
        <v>380</v>
      </c>
      <c r="AW38" s="29">
        <v>32</v>
      </c>
    </row>
    <row r="39" spans="1:49" x14ac:dyDescent="0.15">
      <c r="A39" s="144">
        <v>34</v>
      </c>
      <c r="B39" s="91" t="str">
        <f>IF(C39=0,"",VLOOKUP(C39,申込一覧!$AV$6:$AW$175,2,0))</f>
        <v/>
      </c>
      <c r="C39" s="92"/>
      <c r="D39" s="93"/>
      <c r="E39" s="92"/>
      <c r="F39" s="92"/>
      <c r="G39" s="94"/>
      <c r="H39" s="95"/>
      <c r="I39" s="96"/>
      <c r="J39" s="96"/>
      <c r="K39" s="97" t="str">
        <f>IF(H39=0,"",VLOOKUP(H39,申込一覧!$AY$6:$AZ$7,2,0))</f>
        <v/>
      </c>
      <c r="L39" s="98"/>
      <c r="M39" s="99"/>
      <c r="N39" s="99"/>
      <c r="O39" s="100"/>
      <c r="P39" s="101"/>
      <c r="Q39" s="102" t="str">
        <f>IF(P39=0,"",VLOOKUP(P39,申込一覧!$AG$6:$AH$100,2,0))</f>
        <v/>
      </c>
      <c r="R39" s="103"/>
      <c r="S39" s="104"/>
      <c r="T39" s="101"/>
      <c r="U39" s="105" t="str">
        <f>IF(T39=0,"",VLOOKUP(T39,申込一覧!$AG$6:$AH$100,2,0))</f>
        <v/>
      </c>
      <c r="V39" s="103"/>
      <c r="W39" s="104"/>
      <c r="X39" s="101"/>
      <c r="Y39" s="102" t="str">
        <f>IF(X39=0,"",VLOOKUP(X39,申込一覧!$AK$6:$AL$22,2,0))</f>
        <v/>
      </c>
      <c r="Z39" s="106"/>
      <c r="AA39" s="138"/>
      <c r="AB39" s="101"/>
      <c r="AC39" s="105" t="str">
        <f>IF(AB39=0,"",VLOOKUP(AB39,申込一覧!$AK$6:$AL$22,2,0))</f>
        <v/>
      </c>
      <c r="AD39" s="106"/>
      <c r="AE39" s="141"/>
      <c r="AG39" s="149" t="s">
        <v>526</v>
      </c>
      <c r="AH39" s="149">
        <v>103</v>
      </c>
      <c r="AI39" s="157">
        <f t="shared" si="0"/>
        <v>0</v>
      </c>
      <c r="AK39" s="148"/>
      <c r="AL39" s="148"/>
      <c r="AM39" s="148"/>
      <c r="AN39" s="155"/>
      <c r="AO39" s="150" t="s">
        <v>166</v>
      </c>
      <c r="AP39" s="150">
        <v>24</v>
      </c>
      <c r="AV39" s="150" t="s">
        <v>381</v>
      </c>
      <c r="AW39" s="29">
        <v>33</v>
      </c>
    </row>
    <row r="40" spans="1:49" x14ac:dyDescent="0.15">
      <c r="A40" s="144">
        <v>35</v>
      </c>
      <c r="B40" s="91" t="str">
        <f>IF(C40=0,"",VLOOKUP(C40,申込一覧!$AV$6:$AW$175,2,0))</f>
        <v/>
      </c>
      <c r="C40" s="92"/>
      <c r="D40" s="93"/>
      <c r="E40" s="92"/>
      <c r="F40" s="92"/>
      <c r="G40" s="94"/>
      <c r="H40" s="95"/>
      <c r="I40" s="96"/>
      <c r="J40" s="96"/>
      <c r="K40" s="97" t="str">
        <f>IF(H40=0,"",VLOOKUP(H40,申込一覧!$AY$6:$AZ$7,2,0))</f>
        <v/>
      </c>
      <c r="L40" s="98"/>
      <c r="M40" s="99"/>
      <c r="N40" s="99"/>
      <c r="O40" s="100"/>
      <c r="P40" s="101"/>
      <c r="Q40" s="102" t="str">
        <f>IF(P40=0,"",VLOOKUP(P40,申込一覧!$AG$6:$AH$100,2,0))</f>
        <v/>
      </c>
      <c r="R40" s="103"/>
      <c r="S40" s="104"/>
      <c r="T40" s="101"/>
      <c r="U40" s="105" t="str">
        <f>IF(T40=0,"",VLOOKUP(T40,申込一覧!$AG$6:$AH$100,2,0))</f>
        <v/>
      </c>
      <c r="V40" s="103"/>
      <c r="W40" s="104"/>
      <c r="X40" s="101"/>
      <c r="Y40" s="102" t="str">
        <f>IF(X40=0,"",VLOOKUP(X40,申込一覧!$AK$6:$AL$22,2,0))</f>
        <v/>
      </c>
      <c r="Z40" s="106"/>
      <c r="AA40" s="138"/>
      <c r="AB40" s="101"/>
      <c r="AC40" s="105" t="str">
        <f>IF(AB40=0,"",VLOOKUP(AB40,申込一覧!$AK$6:$AL$22,2,0))</f>
        <v/>
      </c>
      <c r="AD40" s="106"/>
      <c r="AE40" s="141"/>
      <c r="AG40" s="149" t="s">
        <v>528</v>
      </c>
      <c r="AH40" s="149">
        <v>106</v>
      </c>
      <c r="AI40" s="157">
        <f t="shared" si="0"/>
        <v>0</v>
      </c>
      <c r="AK40" s="148"/>
      <c r="AL40" s="148"/>
      <c r="AM40" s="148"/>
      <c r="AN40" s="155"/>
      <c r="AO40" s="150" t="s">
        <v>167</v>
      </c>
      <c r="AP40" s="150">
        <v>25</v>
      </c>
      <c r="AV40" s="150"/>
      <c r="AW40" s="29"/>
    </row>
    <row r="41" spans="1:49" x14ac:dyDescent="0.15">
      <c r="A41" s="144">
        <v>36</v>
      </c>
      <c r="B41" s="91" t="str">
        <f>IF(C41=0,"",VLOOKUP(C41,申込一覧!$AV$6:$AW$175,2,0))</f>
        <v/>
      </c>
      <c r="C41" s="92"/>
      <c r="D41" s="93"/>
      <c r="E41" s="92"/>
      <c r="F41" s="92"/>
      <c r="G41" s="94"/>
      <c r="H41" s="95"/>
      <c r="I41" s="96"/>
      <c r="J41" s="96"/>
      <c r="K41" s="97" t="str">
        <f>IF(H41=0,"",VLOOKUP(H41,申込一覧!$AY$6:$AZ$7,2,0))</f>
        <v/>
      </c>
      <c r="L41" s="98"/>
      <c r="M41" s="99"/>
      <c r="N41" s="99"/>
      <c r="O41" s="100"/>
      <c r="P41" s="101"/>
      <c r="Q41" s="102" t="str">
        <f>IF(P41=0,"",VLOOKUP(P41,申込一覧!$AG$6:$AH$100,2,0))</f>
        <v/>
      </c>
      <c r="R41" s="103"/>
      <c r="S41" s="104"/>
      <c r="T41" s="101"/>
      <c r="U41" s="105" t="str">
        <f>IF(T41=0,"",VLOOKUP(T41,申込一覧!$AG$6:$AH$100,2,0))</f>
        <v/>
      </c>
      <c r="V41" s="103"/>
      <c r="W41" s="104"/>
      <c r="X41" s="101"/>
      <c r="Y41" s="102" t="str">
        <f>IF(X41=0,"",VLOOKUP(X41,申込一覧!$AK$6:$AL$22,2,0))</f>
        <v/>
      </c>
      <c r="Z41" s="106"/>
      <c r="AA41" s="138"/>
      <c r="AB41" s="101"/>
      <c r="AC41" s="105" t="str">
        <f>IF(AB41=0,"",VLOOKUP(AB41,申込一覧!$AK$6:$AL$22,2,0))</f>
        <v/>
      </c>
      <c r="AD41" s="106"/>
      <c r="AE41" s="141"/>
      <c r="AG41" s="149" t="s">
        <v>529</v>
      </c>
      <c r="AH41" s="149">
        <v>107</v>
      </c>
      <c r="AI41" s="157">
        <f t="shared" si="0"/>
        <v>0</v>
      </c>
      <c r="AK41" s="148"/>
      <c r="AL41" s="148"/>
      <c r="AM41" s="148"/>
      <c r="AN41" s="155"/>
      <c r="AO41" s="150" t="s">
        <v>168</v>
      </c>
      <c r="AP41" s="150">
        <v>26</v>
      </c>
      <c r="AV41" s="150" t="s">
        <v>382</v>
      </c>
      <c r="AW41" s="29">
        <v>35</v>
      </c>
    </row>
    <row r="42" spans="1:49" x14ac:dyDescent="0.15">
      <c r="A42" s="144">
        <v>37</v>
      </c>
      <c r="B42" s="91" t="str">
        <f>IF(C42=0,"",VLOOKUP(C42,申込一覧!$AV$6:$AW$175,2,0))</f>
        <v/>
      </c>
      <c r="C42" s="92"/>
      <c r="D42" s="93"/>
      <c r="E42" s="92"/>
      <c r="F42" s="92"/>
      <c r="G42" s="94"/>
      <c r="H42" s="95"/>
      <c r="I42" s="96"/>
      <c r="J42" s="96"/>
      <c r="K42" s="97" t="str">
        <f>IF(H42=0,"",VLOOKUP(H42,申込一覧!$AY$6:$AZ$7,2,0))</f>
        <v/>
      </c>
      <c r="L42" s="98"/>
      <c r="M42" s="99"/>
      <c r="N42" s="99"/>
      <c r="O42" s="100"/>
      <c r="P42" s="101"/>
      <c r="Q42" s="102" t="str">
        <f>IF(P42=0,"",VLOOKUP(P42,申込一覧!$AG$6:$AH$100,2,0))</f>
        <v/>
      </c>
      <c r="R42" s="103"/>
      <c r="S42" s="104"/>
      <c r="T42" s="101"/>
      <c r="U42" s="105" t="str">
        <f>IF(T42=0,"",VLOOKUP(T42,申込一覧!$AG$6:$AH$100,2,0))</f>
        <v/>
      </c>
      <c r="V42" s="103"/>
      <c r="W42" s="104"/>
      <c r="X42" s="101"/>
      <c r="Y42" s="102" t="str">
        <f>IF(X42=0,"",VLOOKUP(X42,申込一覧!$AK$6:$AL$22,2,0))</f>
        <v/>
      </c>
      <c r="Z42" s="106"/>
      <c r="AA42" s="138"/>
      <c r="AB42" s="101"/>
      <c r="AC42" s="105" t="str">
        <f>IF(AB42=0,"",VLOOKUP(AB42,申込一覧!$AK$6:$AL$22,2,0))</f>
        <v/>
      </c>
      <c r="AD42" s="106"/>
      <c r="AE42" s="141"/>
      <c r="AG42" s="149" t="s">
        <v>530</v>
      </c>
      <c r="AH42" s="149">
        <v>108</v>
      </c>
      <c r="AI42" s="157">
        <f t="shared" si="0"/>
        <v>0</v>
      </c>
      <c r="AK42" s="148"/>
      <c r="AL42" s="148"/>
      <c r="AM42" s="148"/>
      <c r="AN42" s="155"/>
      <c r="AO42" s="150" t="s">
        <v>169</v>
      </c>
      <c r="AP42" s="150">
        <v>27</v>
      </c>
      <c r="AV42" s="160"/>
      <c r="AW42" s="44"/>
    </row>
    <row r="43" spans="1:49" x14ac:dyDescent="0.15">
      <c r="A43" s="144">
        <v>38</v>
      </c>
      <c r="B43" s="91" t="str">
        <f>IF(C43=0,"",VLOOKUP(C43,申込一覧!$AV$6:$AW$175,2,0))</f>
        <v/>
      </c>
      <c r="C43" s="92"/>
      <c r="D43" s="93"/>
      <c r="E43" s="92"/>
      <c r="F43" s="92"/>
      <c r="G43" s="94"/>
      <c r="H43" s="95"/>
      <c r="I43" s="96"/>
      <c r="J43" s="96"/>
      <c r="K43" s="97" t="str">
        <f>IF(H43=0,"",VLOOKUP(H43,申込一覧!$AY$6:$AZ$7,2,0))</f>
        <v/>
      </c>
      <c r="L43" s="98"/>
      <c r="M43" s="99"/>
      <c r="N43" s="99"/>
      <c r="O43" s="100"/>
      <c r="P43" s="101"/>
      <c r="Q43" s="102" t="str">
        <f>IF(P43=0,"",VLOOKUP(P43,申込一覧!$AG$6:$AH$100,2,0))</f>
        <v/>
      </c>
      <c r="R43" s="103"/>
      <c r="S43" s="104"/>
      <c r="T43" s="101"/>
      <c r="U43" s="105" t="str">
        <f>IF(T43=0,"",VLOOKUP(T43,申込一覧!$AG$6:$AH$100,2,0))</f>
        <v/>
      </c>
      <c r="V43" s="103"/>
      <c r="W43" s="104"/>
      <c r="X43" s="101"/>
      <c r="Y43" s="102" t="str">
        <f>IF(X43=0,"",VLOOKUP(X43,申込一覧!$AK$6:$AL$22,2,0))</f>
        <v/>
      </c>
      <c r="Z43" s="106"/>
      <c r="AA43" s="138"/>
      <c r="AB43" s="101"/>
      <c r="AC43" s="105" t="str">
        <f>IF(AB43=0,"",VLOOKUP(AB43,申込一覧!$AK$6:$AL$22,2,0))</f>
        <v/>
      </c>
      <c r="AD43" s="106"/>
      <c r="AE43" s="141"/>
      <c r="AG43" s="149" t="s">
        <v>611</v>
      </c>
      <c r="AH43" s="149">
        <v>109</v>
      </c>
      <c r="AI43" s="157">
        <f t="shared" si="0"/>
        <v>0</v>
      </c>
      <c r="AK43" s="148"/>
      <c r="AL43" s="148"/>
      <c r="AM43" s="148"/>
      <c r="AN43" s="155"/>
      <c r="AO43" s="150" t="s">
        <v>170</v>
      </c>
      <c r="AP43" s="150">
        <v>28</v>
      </c>
      <c r="AV43" s="150"/>
      <c r="AW43" s="29"/>
    </row>
    <row r="44" spans="1:49" x14ac:dyDescent="0.15">
      <c r="A44" s="144">
        <v>39</v>
      </c>
      <c r="B44" s="91" t="str">
        <f>IF(C44=0,"",VLOOKUP(C44,申込一覧!$AV$6:$AW$175,2,0))</f>
        <v/>
      </c>
      <c r="C44" s="92"/>
      <c r="D44" s="93"/>
      <c r="E44" s="92"/>
      <c r="F44" s="92"/>
      <c r="G44" s="94"/>
      <c r="H44" s="95"/>
      <c r="I44" s="96"/>
      <c r="J44" s="96"/>
      <c r="K44" s="97" t="str">
        <f>IF(H44=0,"",VLOOKUP(H44,申込一覧!$AY$6:$AZ$7,2,0))</f>
        <v/>
      </c>
      <c r="L44" s="98"/>
      <c r="M44" s="99"/>
      <c r="N44" s="99"/>
      <c r="O44" s="100"/>
      <c r="P44" s="101"/>
      <c r="Q44" s="102" t="str">
        <f>IF(P44=0,"",VLOOKUP(P44,申込一覧!$AG$6:$AH$100,2,0))</f>
        <v/>
      </c>
      <c r="R44" s="103"/>
      <c r="S44" s="104"/>
      <c r="T44" s="101"/>
      <c r="U44" s="105" t="str">
        <f>IF(T44=0,"",VLOOKUP(T44,申込一覧!$AG$6:$AH$100,2,0))</f>
        <v/>
      </c>
      <c r="V44" s="103"/>
      <c r="W44" s="104"/>
      <c r="X44" s="101"/>
      <c r="Y44" s="102" t="str">
        <f>IF(X44=0,"",VLOOKUP(X44,申込一覧!$AK$6:$AL$22,2,0))</f>
        <v/>
      </c>
      <c r="Z44" s="106"/>
      <c r="AA44" s="138"/>
      <c r="AB44" s="101"/>
      <c r="AC44" s="105" t="str">
        <f>IF(AB44=0,"",VLOOKUP(AB44,申込一覧!$AK$6:$AL$22,2,0))</f>
        <v/>
      </c>
      <c r="AD44" s="106"/>
      <c r="AE44" s="141"/>
      <c r="AG44" s="149" t="s">
        <v>637</v>
      </c>
      <c r="AH44" s="149">
        <v>135</v>
      </c>
      <c r="AI44" s="157">
        <f t="shared" si="0"/>
        <v>0</v>
      </c>
      <c r="AK44" s="148"/>
      <c r="AL44" s="148"/>
      <c r="AM44" s="148"/>
      <c r="AN44" s="155"/>
      <c r="AO44" s="150" t="s">
        <v>171</v>
      </c>
      <c r="AP44" s="150">
        <v>29</v>
      </c>
      <c r="AV44" s="150" t="s">
        <v>383</v>
      </c>
      <c r="AW44" s="29">
        <v>38</v>
      </c>
    </row>
    <row r="45" spans="1:49" x14ac:dyDescent="0.15">
      <c r="A45" s="144">
        <v>40</v>
      </c>
      <c r="B45" s="91" t="str">
        <f>IF(C45=0,"",VLOOKUP(C45,申込一覧!$AV$6:$AW$175,2,0))</f>
        <v/>
      </c>
      <c r="C45" s="92"/>
      <c r="D45" s="93"/>
      <c r="E45" s="92"/>
      <c r="F45" s="92"/>
      <c r="G45" s="94"/>
      <c r="H45" s="95"/>
      <c r="I45" s="96"/>
      <c r="J45" s="96"/>
      <c r="K45" s="97" t="str">
        <f>IF(H45=0,"",VLOOKUP(H45,申込一覧!$AY$6:$AZ$7,2,0))</f>
        <v/>
      </c>
      <c r="L45" s="98"/>
      <c r="M45" s="99"/>
      <c r="N45" s="99"/>
      <c r="O45" s="100"/>
      <c r="P45" s="101"/>
      <c r="Q45" s="102" t="str">
        <f>IF(P45=0,"",VLOOKUP(P45,申込一覧!$AG$6:$AH$100,2,0))</f>
        <v/>
      </c>
      <c r="R45" s="103"/>
      <c r="S45" s="104"/>
      <c r="T45" s="101"/>
      <c r="U45" s="105" t="str">
        <f>IF(T45=0,"",VLOOKUP(T45,申込一覧!$AG$6:$AH$100,2,0))</f>
        <v/>
      </c>
      <c r="V45" s="103"/>
      <c r="W45" s="104"/>
      <c r="X45" s="101"/>
      <c r="Y45" s="102" t="str">
        <f>IF(X45=0,"",VLOOKUP(X45,申込一覧!$AK$6:$AL$22,2,0))</f>
        <v/>
      </c>
      <c r="Z45" s="106"/>
      <c r="AA45" s="138"/>
      <c r="AB45" s="101"/>
      <c r="AC45" s="105" t="str">
        <f>IF(AB45=0,"",VLOOKUP(AB45,申込一覧!$AK$6:$AL$22,2,0))</f>
        <v/>
      </c>
      <c r="AD45" s="106"/>
      <c r="AE45" s="141"/>
      <c r="AG45" s="149"/>
      <c r="AH45" s="149"/>
      <c r="AI45" s="157">
        <f t="shared" si="0"/>
        <v>0</v>
      </c>
      <c r="AK45" s="148"/>
      <c r="AL45" s="148"/>
      <c r="AM45" s="148"/>
      <c r="AN45" s="155"/>
      <c r="AO45" s="150" t="s">
        <v>172</v>
      </c>
      <c r="AP45" s="150">
        <v>30</v>
      </c>
      <c r="AV45" s="150"/>
      <c r="AW45" s="29"/>
    </row>
    <row r="46" spans="1:49" x14ac:dyDescent="0.15">
      <c r="A46" s="144">
        <v>41</v>
      </c>
      <c r="B46" s="91" t="str">
        <f>IF(C46=0,"",VLOOKUP(C46,申込一覧!$AV$6:$AW$175,2,0))</f>
        <v/>
      </c>
      <c r="C46" s="92"/>
      <c r="D46" s="93"/>
      <c r="E46" s="92"/>
      <c r="F46" s="92"/>
      <c r="G46" s="94"/>
      <c r="H46" s="95"/>
      <c r="I46" s="96"/>
      <c r="J46" s="96"/>
      <c r="K46" s="97" t="str">
        <f>IF(H46=0,"",VLOOKUP(H46,申込一覧!$AY$6:$AZ$7,2,0))</f>
        <v/>
      </c>
      <c r="L46" s="98"/>
      <c r="M46" s="99"/>
      <c r="N46" s="99"/>
      <c r="O46" s="100"/>
      <c r="P46" s="101"/>
      <c r="Q46" s="102" t="str">
        <f>IF(P46=0,"",VLOOKUP(P46,申込一覧!$AG$6:$AH$100,2,0))</f>
        <v/>
      </c>
      <c r="R46" s="103"/>
      <c r="S46" s="104"/>
      <c r="T46" s="101"/>
      <c r="U46" s="105" t="str">
        <f>IF(T46=0,"",VLOOKUP(T46,申込一覧!$AG$6:$AH$100,2,0))</f>
        <v/>
      </c>
      <c r="V46" s="103"/>
      <c r="W46" s="104"/>
      <c r="X46" s="101"/>
      <c r="Y46" s="102" t="str">
        <f>IF(X46=0,"",VLOOKUP(X46,申込一覧!$AK$6:$AL$22,2,0))</f>
        <v/>
      </c>
      <c r="Z46" s="106"/>
      <c r="AA46" s="138"/>
      <c r="AB46" s="101"/>
      <c r="AC46" s="105" t="str">
        <f>IF(AB46=0,"",VLOOKUP(AB46,申込一覧!$AK$6:$AL$22,2,0))</f>
        <v/>
      </c>
      <c r="AD46" s="106"/>
      <c r="AE46" s="141"/>
      <c r="AG46" s="149"/>
      <c r="AH46" s="149"/>
      <c r="AI46" s="157">
        <f t="shared" si="0"/>
        <v>0</v>
      </c>
      <c r="AK46" s="148"/>
      <c r="AL46" s="148"/>
      <c r="AM46" s="148"/>
      <c r="AN46" s="155"/>
      <c r="AO46" s="150" t="s">
        <v>173</v>
      </c>
      <c r="AP46" s="150">
        <v>31</v>
      </c>
      <c r="AV46" s="150" t="s">
        <v>384</v>
      </c>
      <c r="AW46" s="29">
        <v>40</v>
      </c>
    </row>
    <row r="47" spans="1:49" x14ac:dyDescent="0.15">
      <c r="A47" s="144">
        <v>42</v>
      </c>
      <c r="B47" s="91" t="str">
        <f>IF(C47=0,"",VLOOKUP(C47,申込一覧!$AV$6:$AW$175,2,0))</f>
        <v/>
      </c>
      <c r="C47" s="92"/>
      <c r="D47" s="93"/>
      <c r="E47" s="92"/>
      <c r="F47" s="92"/>
      <c r="G47" s="94"/>
      <c r="H47" s="95"/>
      <c r="I47" s="96"/>
      <c r="J47" s="96"/>
      <c r="K47" s="97" t="str">
        <f>IF(H47=0,"",VLOOKUP(H47,申込一覧!$AY$6:$AZ$7,2,0))</f>
        <v/>
      </c>
      <c r="L47" s="98"/>
      <c r="M47" s="99"/>
      <c r="N47" s="99"/>
      <c r="O47" s="100"/>
      <c r="P47" s="101"/>
      <c r="Q47" s="102" t="str">
        <f>IF(P47=0,"",VLOOKUP(P47,申込一覧!$AG$6:$AH$100,2,0))</f>
        <v/>
      </c>
      <c r="R47" s="103"/>
      <c r="S47" s="104"/>
      <c r="T47" s="101"/>
      <c r="U47" s="105" t="str">
        <f>IF(T47=0,"",VLOOKUP(T47,申込一覧!$AG$6:$AH$100,2,0))</f>
        <v/>
      </c>
      <c r="V47" s="103"/>
      <c r="W47" s="104"/>
      <c r="X47" s="101"/>
      <c r="Y47" s="102" t="str">
        <f>IF(X47=0,"",VLOOKUP(X47,申込一覧!$AK$6:$AL$22,2,0))</f>
        <v/>
      </c>
      <c r="Z47" s="106"/>
      <c r="AA47" s="138"/>
      <c r="AB47" s="101"/>
      <c r="AC47" s="105" t="str">
        <f>IF(AB47=0,"",VLOOKUP(AB47,申込一覧!$AK$6:$AL$22,2,0))</f>
        <v/>
      </c>
      <c r="AD47" s="106"/>
      <c r="AE47" s="141"/>
      <c r="AG47" s="149" t="s">
        <v>502</v>
      </c>
      <c r="AH47" s="149">
        <v>29</v>
      </c>
      <c r="AI47" s="157">
        <f t="shared" si="0"/>
        <v>0</v>
      </c>
      <c r="AK47" s="148"/>
      <c r="AL47" s="148"/>
      <c r="AM47" s="148"/>
      <c r="AN47" s="155"/>
      <c r="AO47" s="150" t="s">
        <v>174</v>
      </c>
      <c r="AP47" s="150">
        <v>32</v>
      </c>
      <c r="AV47" s="150" t="s">
        <v>385</v>
      </c>
      <c r="AW47" s="29">
        <v>41</v>
      </c>
    </row>
    <row r="48" spans="1:49" x14ac:dyDescent="0.15">
      <c r="A48" s="144">
        <v>43</v>
      </c>
      <c r="B48" s="91" t="str">
        <f>IF(C48=0,"",VLOOKUP(C48,申込一覧!$AV$6:$AW$175,2,0))</f>
        <v/>
      </c>
      <c r="C48" s="92"/>
      <c r="D48" s="93"/>
      <c r="E48" s="92"/>
      <c r="F48" s="92"/>
      <c r="G48" s="94"/>
      <c r="H48" s="95"/>
      <c r="I48" s="96"/>
      <c r="J48" s="96"/>
      <c r="K48" s="97" t="str">
        <f>IF(H48=0,"",VLOOKUP(H48,申込一覧!$AY$6:$AZ$7,2,0))</f>
        <v/>
      </c>
      <c r="L48" s="98"/>
      <c r="M48" s="99"/>
      <c r="N48" s="99"/>
      <c r="O48" s="100"/>
      <c r="P48" s="101"/>
      <c r="Q48" s="102" t="str">
        <f>IF(P48=0,"",VLOOKUP(P48,申込一覧!$AG$6:$AH$100,2,0))</f>
        <v/>
      </c>
      <c r="R48" s="103"/>
      <c r="S48" s="104"/>
      <c r="T48" s="101"/>
      <c r="U48" s="105" t="str">
        <f>IF(T48=0,"",VLOOKUP(T48,申込一覧!$AG$6:$AH$100,2,0))</f>
        <v/>
      </c>
      <c r="V48" s="103"/>
      <c r="W48" s="104"/>
      <c r="X48" s="101"/>
      <c r="Y48" s="102" t="str">
        <f>IF(X48=0,"",VLOOKUP(X48,申込一覧!$AK$6:$AL$22,2,0))</f>
        <v/>
      </c>
      <c r="Z48" s="106"/>
      <c r="AA48" s="138"/>
      <c r="AB48" s="101"/>
      <c r="AC48" s="105" t="str">
        <f>IF(AB48=0,"",VLOOKUP(AB48,申込一覧!$AK$6:$AL$22,2,0))</f>
        <v/>
      </c>
      <c r="AD48" s="106"/>
      <c r="AE48" s="141"/>
      <c r="AG48" s="149" t="s">
        <v>640</v>
      </c>
      <c r="AH48" s="149">
        <v>133</v>
      </c>
      <c r="AI48" s="157">
        <f t="shared" si="0"/>
        <v>0</v>
      </c>
      <c r="AK48" s="148"/>
      <c r="AL48" s="148"/>
      <c r="AM48" s="148"/>
      <c r="AN48" s="155"/>
      <c r="AO48" s="150" t="s">
        <v>175</v>
      </c>
      <c r="AP48" s="150">
        <v>33</v>
      </c>
      <c r="AV48" s="150" t="s">
        <v>386</v>
      </c>
      <c r="AW48" s="29">
        <v>42</v>
      </c>
    </row>
    <row r="49" spans="1:49" x14ac:dyDescent="0.15">
      <c r="A49" s="144">
        <v>44</v>
      </c>
      <c r="B49" s="91" t="str">
        <f>IF(C49=0,"",VLOOKUP(C49,申込一覧!$AV$6:$AW$175,2,0))</f>
        <v/>
      </c>
      <c r="C49" s="92"/>
      <c r="D49" s="93"/>
      <c r="E49" s="92"/>
      <c r="F49" s="92"/>
      <c r="G49" s="94"/>
      <c r="H49" s="95"/>
      <c r="I49" s="96"/>
      <c r="J49" s="96"/>
      <c r="K49" s="97" t="str">
        <f>IF(H49=0,"",VLOOKUP(H49,申込一覧!$AY$6:$AZ$7,2,0))</f>
        <v/>
      </c>
      <c r="L49" s="98"/>
      <c r="M49" s="99"/>
      <c r="N49" s="99"/>
      <c r="O49" s="100"/>
      <c r="P49" s="101"/>
      <c r="Q49" s="102" t="str">
        <f>IF(P49=0,"",VLOOKUP(P49,申込一覧!$AG$6:$AH$100,2,0))</f>
        <v/>
      </c>
      <c r="R49" s="103"/>
      <c r="S49" s="104"/>
      <c r="T49" s="101"/>
      <c r="U49" s="105" t="str">
        <f>IF(T49=0,"",VLOOKUP(T49,申込一覧!$AG$6:$AH$100,2,0))</f>
        <v/>
      </c>
      <c r="V49" s="103"/>
      <c r="W49" s="104"/>
      <c r="X49" s="101"/>
      <c r="Y49" s="102" t="str">
        <f>IF(X49=0,"",VLOOKUP(X49,申込一覧!$AK$6:$AL$22,2,0))</f>
        <v/>
      </c>
      <c r="Z49" s="106"/>
      <c r="AA49" s="138"/>
      <c r="AB49" s="101"/>
      <c r="AC49" s="105" t="str">
        <f>IF(AB49=0,"",VLOOKUP(AB49,申込一覧!$AK$6:$AL$22,2,0))</f>
        <v/>
      </c>
      <c r="AD49" s="106"/>
      <c r="AE49" s="141"/>
      <c r="AG49" s="149" t="s">
        <v>503</v>
      </c>
      <c r="AH49" s="149">
        <v>30</v>
      </c>
      <c r="AI49" s="157">
        <f t="shared" si="0"/>
        <v>0</v>
      </c>
      <c r="AK49" s="148"/>
      <c r="AL49" s="148"/>
      <c r="AM49" s="148"/>
      <c r="AN49" s="155"/>
      <c r="AO49" s="150" t="s">
        <v>176</v>
      </c>
      <c r="AP49" s="150">
        <v>34</v>
      </c>
      <c r="AV49" s="150" t="s">
        <v>387</v>
      </c>
      <c r="AW49" s="29">
        <v>43</v>
      </c>
    </row>
    <row r="50" spans="1:49" x14ac:dyDescent="0.15">
      <c r="A50" s="144">
        <v>45</v>
      </c>
      <c r="B50" s="91" t="str">
        <f>IF(C50=0,"",VLOOKUP(C50,申込一覧!$AV$6:$AW$175,2,0))</f>
        <v/>
      </c>
      <c r="C50" s="92"/>
      <c r="D50" s="93"/>
      <c r="E50" s="92"/>
      <c r="F50" s="92"/>
      <c r="G50" s="94"/>
      <c r="H50" s="95"/>
      <c r="I50" s="96"/>
      <c r="J50" s="96"/>
      <c r="K50" s="97" t="str">
        <f>IF(H50=0,"",VLOOKUP(H50,申込一覧!$AY$6:$AZ$7,2,0))</f>
        <v/>
      </c>
      <c r="L50" s="98"/>
      <c r="M50" s="99"/>
      <c r="N50" s="99"/>
      <c r="O50" s="100"/>
      <c r="P50" s="101"/>
      <c r="Q50" s="102" t="str">
        <f>IF(P50=0,"",VLOOKUP(P50,申込一覧!$AG$6:$AH$100,2,0))</f>
        <v/>
      </c>
      <c r="R50" s="103"/>
      <c r="S50" s="104"/>
      <c r="T50" s="101"/>
      <c r="U50" s="105" t="str">
        <f>IF(T50=0,"",VLOOKUP(T50,申込一覧!$AG$6:$AH$100,2,0))</f>
        <v/>
      </c>
      <c r="V50" s="103"/>
      <c r="W50" s="104"/>
      <c r="X50" s="101"/>
      <c r="Y50" s="102" t="str">
        <f>IF(X50=0,"",VLOOKUP(X50,申込一覧!$AK$6:$AL$22,2,0))</f>
        <v/>
      </c>
      <c r="Z50" s="106"/>
      <c r="AA50" s="138"/>
      <c r="AB50" s="101"/>
      <c r="AC50" s="105" t="str">
        <f>IF(AB50=0,"",VLOOKUP(AB50,申込一覧!$AK$6:$AL$22,2,0))</f>
        <v/>
      </c>
      <c r="AD50" s="106"/>
      <c r="AE50" s="141"/>
      <c r="AG50" s="149" t="s">
        <v>504</v>
      </c>
      <c r="AH50" s="149">
        <v>31</v>
      </c>
      <c r="AI50" s="157">
        <f t="shared" si="0"/>
        <v>0</v>
      </c>
      <c r="AK50" s="148"/>
      <c r="AL50" s="148"/>
      <c r="AM50" s="148"/>
      <c r="AN50" s="155"/>
      <c r="AO50" s="150" t="s">
        <v>177</v>
      </c>
      <c r="AP50" s="150">
        <v>35</v>
      </c>
      <c r="AV50" s="150"/>
      <c r="AW50" s="29"/>
    </row>
    <row r="51" spans="1:49" x14ac:dyDescent="0.15">
      <c r="A51" s="144">
        <v>46</v>
      </c>
      <c r="B51" s="91" t="str">
        <f>IF(C51=0,"",VLOOKUP(C51,申込一覧!$AV$6:$AW$175,2,0))</f>
        <v/>
      </c>
      <c r="C51" s="92"/>
      <c r="D51" s="93"/>
      <c r="E51" s="92"/>
      <c r="F51" s="92"/>
      <c r="G51" s="94"/>
      <c r="H51" s="95"/>
      <c r="I51" s="96"/>
      <c r="J51" s="96"/>
      <c r="K51" s="97" t="str">
        <f>IF(H51=0,"",VLOOKUP(H51,申込一覧!$AY$6:$AZ$7,2,0))</f>
        <v/>
      </c>
      <c r="L51" s="98"/>
      <c r="M51" s="99"/>
      <c r="N51" s="99"/>
      <c r="O51" s="100"/>
      <c r="P51" s="101"/>
      <c r="Q51" s="102" t="str">
        <f>IF(P51=0,"",VLOOKUP(P51,申込一覧!$AG$6:$AH$100,2,0))</f>
        <v/>
      </c>
      <c r="R51" s="103"/>
      <c r="S51" s="104"/>
      <c r="T51" s="101"/>
      <c r="U51" s="105" t="str">
        <f>IF(T51=0,"",VLOOKUP(T51,申込一覧!$AG$6:$AH$100,2,0))</f>
        <v/>
      </c>
      <c r="V51" s="103"/>
      <c r="W51" s="104"/>
      <c r="X51" s="101"/>
      <c r="Y51" s="102" t="str">
        <f>IF(X51=0,"",VLOOKUP(X51,申込一覧!$AK$6:$AL$22,2,0))</f>
        <v/>
      </c>
      <c r="Z51" s="106"/>
      <c r="AA51" s="138"/>
      <c r="AB51" s="101"/>
      <c r="AC51" s="105" t="str">
        <f>IF(AB51=0,"",VLOOKUP(AB51,申込一覧!$AK$6:$AL$22,2,0))</f>
        <v/>
      </c>
      <c r="AD51" s="106"/>
      <c r="AE51" s="141"/>
      <c r="AG51" s="149" t="s">
        <v>348</v>
      </c>
      <c r="AH51" s="149">
        <v>32</v>
      </c>
      <c r="AI51" s="157">
        <f t="shared" si="0"/>
        <v>0</v>
      </c>
      <c r="AK51" s="148"/>
      <c r="AL51" s="148"/>
      <c r="AM51" s="148"/>
      <c r="AN51" s="155"/>
      <c r="AO51" s="150" t="s">
        <v>179</v>
      </c>
      <c r="AP51" s="150">
        <v>36</v>
      </c>
      <c r="AV51" s="150" t="s">
        <v>388</v>
      </c>
      <c r="AW51" s="29">
        <v>45</v>
      </c>
    </row>
    <row r="52" spans="1:49" x14ac:dyDescent="0.15">
      <c r="A52" s="144">
        <v>47</v>
      </c>
      <c r="B52" s="91" t="str">
        <f>IF(C52=0,"",VLOOKUP(C52,申込一覧!$AV$6:$AW$175,2,0))</f>
        <v/>
      </c>
      <c r="C52" s="92"/>
      <c r="D52" s="93"/>
      <c r="E52" s="92"/>
      <c r="F52" s="92"/>
      <c r="G52" s="94"/>
      <c r="H52" s="95"/>
      <c r="I52" s="96"/>
      <c r="J52" s="96"/>
      <c r="K52" s="97" t="str">
        <f>IF(H52=0,"",VLOOKUP(H52,申込一覧!$AY$6:$AZ$7,2,0))</f>
        <v/>
      </c>
      <c r="L52" s="98"/>
      <c r="M52" s="99"/>
      <c r="N52" s="99"/>
      <c r="O52" s="100"/>
      <c r="P52" s="101"/>
      <c r="Q52" s="102" t="str">
        <f>IF(P52=0,"",VLOOKUP(P52,申込一覧!$AG$6:$AH$100,2,0))</f>
        <v/>
      </c>
      <c r="R52" s="103"/>
      <c r="S52" s="104"/>
      <c r="T52" s="101"/>
      <c r="U52" s="105" t="str">
        <f>IF(T52=0,"",VLOOKUP(T52,申込一覧!$AG$6:$AH$100,2,0))</f>
        <v/>
      </c>
      <c r="V52" s="103"/>
      <c r="W52" s="104"/>
      <c r="X52" s="101"/>
      <c r="Y52" s="102" t="str">
        <f>IF(X52=0,"",VLOOKUP(X52,申込一覧!$AK$6:$AL$22,2,0))</f>
        <v/>
      </c>
      <c r="Z52" s="106"/>
      <c r="AA52" s="138"/>
      <c r="AB52" s="101"/>
      <c r="AC52" s="105" t="str">
        <f>IF(AB52=0,"",VLOOKUP(AB52,申込一覧!$AK$6:$AL$22,2,0))</f>
        <v/>
      </c>
      <c r="AD52" s="106"/>
      <c r="AE52" s="141"/>
      <c r="AG52" s="149" t="s">
        <v>349</v>
      </c>
      <c r="AH52" s="149">
        <v>34</v>
      </c>
      <c r="AI52" s="157">
        <f t="shared" si="0"/>
        <v>0</v>
      </c>
      <c r="AK52" s="148"/>
      <c r="AL52" s="148"/>
      <c r="AM52" s="148"/>
      <c r="AN52" s="155"/>
      <c r="AO52" s="150" t="s">
        <v>178</v>
      </c>
      <c r="AP52" s="150">
        <v>37</v>
      </c>
      <c r="AV52" s="150" t="s">
        <v>389</v>
      </c>
      <c r="AW52" s="29">
        <v>46</v>
      </c>
    </row>
    <row r="53" spans="1:49" x14ac:dyDescent="0.15">
      <c r="A53" s="144">
        <v>48</v>
      </c>
      <c r="B53" s="91" t="str">
        <f>IF(C53=0,"",VLOOKUP(C53,申込一覧!$AV$6:$AW$175,2,0))</f>
        <v/>
      </c>
      <c r="C53" s="92"/>
      <c r="D53" s="93"/>
      <c r="E53" s="92"/>
      <c r="F53" s="92"/>
      <c r="G53" s="94"/>
      <c r="H53" s="95"/>
      <c r="I53" s="96"/>
      <c r="J53" s="96"/>
      <c r="K53" s="97" t="str">
        <f>IF(H53=0,"",VLOOKUP(H53,申込一覧!$AY$6:$AZ$7,2,0))</f>
        <v/>
      </c>
      <c r="L53" s="98"/>
      <c r="M53" s="99"/>
      <c r="N53" s="99"/>
      <c r="O53" s="100"/>
      <c r="P53" s="101"/>
      <c r="Q53" s="102" t="str">
        <f>IF(P53=0,"",VLOOKUP(P53,申込一覧!$AG$6:$AH$100,2,0))</f>
        <v/>
      </c>
      <c r="R53" s="103"/>
      <c r="S53" s="104"/>
      <c r="T53" s="101"/>
      <c r="U53" s="105" t="str">
        <f>IF(T53=0,"",VLOOKUP(T53,申込一覧!$AG$6:$AH$100,2,0))</f>
        <v/>
      </c>
      <c r="V53" s="103"/>
      <c r="W53" s="104"/>
      <c r="X53" s="101"/>
      <c r="Y53" s="102" t="str">
        <f>IF(X53=0,"",VLOOKUP(X53,申込一覧!$AK$6:$AL$22,2,0))</f>
        <v/>
      </c>
      <c r="Z53" s="106"/>
      <c r="AA53" s="138"/>
      <c r="AB53" s="101"/>
      <c r="AC53" s="105" t="str">
        <f>IF(AB53=0,"",VLOOKUP(AB53,申込一覧!$AK$6:$AL$22,2,0))</f>
        <v/>
      </c>
      <c r="AD53" s="106"/>
      <c r="AE53" s="141"/>
      <c r="AG53" s="149" t="s">
        <v>635</v>
      </c>
      <c r="AH53" s="149">
        <v>129</v>
      </c>
      <c r="AI53" s="157">
        <f t="shared" si="0"/>
        <v>0</v>
      </c>
      <c r="AK53" s="148"/>
      <c r="AL53" s="148"/>
      <c r="AM53" s="148"/>
      <c r="AN53" s="155"/>
      <c r="AO53" s="150" t="s">
        <v>180</v>
      </c>
      <c r="AP53" s="150">
        <v>38</v>
      </c>
      <c r="AV53" s="150" t="s">
        <v>390</v>
      </c>
      <c r="AW53" s="29">
        <v>47</v>
      </c>
    </row>
    <row r="54" spans="1:49" x14ac:dyDescent="0.15">
      <c r="A54" s="144">
        <v>49</v>
      </c>
      <c r="B54" s="91" t="str">
        <f>IF(C54=0,"",VLOOKUP(C54,申込一覧!$AV$6:$AW$175,2,0))</f>
        <v/>
      </c>
      <c r="C54" s="92"/>
      <c r="D54" s="93"/>
      <c r="E54" s="92"/>
      <c r="F54" s="92"/>
      <c r="G54" s="94"/>
      <c r="H54" s="95"/>
      <c r="I54" s="96"/>
      <c r="J54" s="96"/>
      <c r="K54" s="97" t="str">
        <f>IF(H54=0,"",VLOOKUP(H54,申込一覧!$AY$6:$AZ$7,2,0))</f>
        <v/>
      </c>
      <c r="L54" s="98"/>
      <c r="M54" s="99"/>
      <c r="N54" s="99"/>
      <c r="O54" s="100"/>
      <c r="P54" s="101"/>
      <c r="Q54" s="102" t="str">
        <f>IF(P54=0,"",VLOOKUP(P54,申込一覧!$AG$6:$AH$100,2,0))</f>
        <v/>
      </c>
      <c r="R54" s="103"/>
      <c r="S54" s="104"/>
      <c r="T54" s="101"/>
      <c r="U54" s="105" t="str">
        <f>IF(T54=0,"",VLOOKUP(T54,申込一覧!$AG$6:$AH$100,2,0))</f>
        <v/>
      </c>
      <c r="V54" s="103"/>
      <c r="W54" s="104"/>
      <c r="X54" s="101"/>
      <c r="Y54" s="102" t="str">
        <f>IF(X54=0,"",VLOOKUP(X54,申込一覧!$AK$6:$AL$22,2,0))</f>
        <v/>
      </c>
      <c r="Z54" s="106"/>
      <c r="AA54" s="138"/>
      <c r="AB54" s="101"/>
      <c r="AC54" s="105" t="str">
        <f>IF(AB54=0,"",VLOOKUP(AB54,申込一覧!$AK$6:$AL$22,2,0))</f>
        <v/>
      </c>
      <c r="AD54" s="106"/>
      <c r="AE54" s="141"/>
      <c r="AG54" s="149" t="s">
        <v>350</v>
      </c>
      <c r="AH54" s="149">
        <v>35</v>
      </c>
      <c r="AI54" s="157">
        <f t="shared" si="0"/>
        <v>0</v>
      </c>
      <c r="AK54" s="148"/>
      <c r="AL54" s="148"/>
      <c r="AM54" s="148"/>
      <c r="AN54" s="155"/>
      <c r="AO54" s="150" t="s">
        <v>181</v>
      </c>
      <c r="AP54" s="150">
        <v>39</v>
      </c>
      <c r="AV54" s="150" t="s">
        <v>391</v>
      </c>
      <c r="AW54" s="29">
        <v>48</v>
      </c>
    </row>
    <row r="55" spans="1:49" x14ac:dyDescent="0.15">
      <c r="A55" s="144">
        <v>50</v>
      </c>
      <c r="B55" s="91" t="str">
        <f>IF(C55=0,"",VLOOKUP(C55,申込一覧!$AV$6:$AW$175,2,0))</f>
        <v/>
      </c>
      <c r="C55" s="92"/>
      <c r="D55" s="93"/>
      <c r="E55" s="92"/>
      <c r="F55" s="92"/>
      <c r="G55" s="94"/>
      <c r="H55" s="95"/>
      <c r="I55" s="96"/>
      <c r="J55" s="96"/>
      <c r="K55" s="97" t="str">
        <f>IF(H55=0,"",VLOOKUP(H55,申込一覧!$AY$6:$AZ$7,2,0))</f>
        <v/>
      </c>
      <c r="L55" s="98"/>
      <c r="M55" s="99"/>
      <c r="N55" s="99"/>
      <c r="O55" s="100"/>
      <c r="P55" s="101"/>
      <c r="Q55" s="102" t="str">
        <f>IF(P55=0,"",VLOOKUP(P55,申込一覧!$AG$6:$AH$100,2,0))</f>
        <v/>
      </c>
      <c r="R55" s="103"/>
      <c r="S55" s="104"/>
      <c r="T55" s="101"/>
      <c r="U55" s="105" t="str">
        <f>IF(T55=0,"",VLOOKUP(T55,申込一覧!$AG$6:$AH$100,2,0))</f>
        <v/>
      </c>
      <c r="V55" s="103"/>
      <c r="W55" s="104"/>
      <c r="X55" s="101"/>
      <c r="Y55" s="102" t="str">
        <f>IF(X55=0,"",VLOOKUP(X55,申込一覧!$AK$6:$AL$22,2,0))</f>
        <v/>
      </c>
      <c r="Z55" s="106"/>
      <c r="AA55" s="138"/>
      <c r="AB55" s="101"/>
      <c r="AC55" s="105" t="str">
        <f>IF(AB55=0,"",VLOOKUP(AB55,申込一覧!$AK$6:$AL$22,2,0))</f>
        <v/>
      </c>
      <c r="AD55" s="106"/>
      <c r="AE55" s="141"/>
      <c r="AG55" s="149" t="s">
        <v>505</v>
      </c>
      <c r="AH55" s="149">
        <v>38</v>
      </c>
      <c r="AI55" s="157">
        <f t="shared" si="0"/>
        <v>0</v>
      </c>
      <c r="AK55" s="148"/>
      <c r="AL55" s="148"/>
      <c r="AM55" s="148"/>
      <c r="AN55" s="155"/>
      <c r="AO55" s="150" t="s">
        <v>182</v>
      </c>
      <c r="AP55" s="150">
        <v>40</v>
      </c>
      <c r="AV55" s="150" t="s">
        <v>392</v>
      </c>
      <c r="AW55" s="29">
        <v>49</v>
      </c>
    </row>
    <row r="56" spans="1:49" x14ac:dyDescent="0.15">
      <c r="A56" s="144">
        <v>51</v>
      </c>
      <c r="B56" s="91" t="str">
        <f>IF(C56=0,"",VLOOKUP(C56,申込一覧!$AV$6:$AW$175,2,0))</f>
        <v/>
      </c>
      <c r="C56" s="92"/>
      <c r="D56" s="93"/>
      <c r="E56" s="92"/>
      <c r="F56" s="92"/>
      <c r="G56" s="94"/>
      <c r="H56" s="95"/>
      <c r="I56" s="96"/>
      <c r="J56" s="96"/>
      <c r="K56" s="97" t="str">
        <f>IF(H56=0,"",VLOOKUP(H56,申込一覧!$AY$6:$AZ$7,2,0))</f>
        <v/>
      </c>
      <c r="L56" s="98"/>
      <c r="M56" s="99"/>
      <c r="N56" s="99"/>
      <c r="O56" s="100"/>
      <c r="P56" s="101"/>
      <c r="Q56" s="102" t="str">
        <f>IF(P56=0,"",VLOOKUP(P56,申込一覧!$AG$6:$AH$100,2,0))</f>
        <v/>
      </c>
      <c r="R56" s="103"/>
      <c r="S56" s="104"/>
      <c r="T56" s="101"/>
      <c r="U56" s="105" t="str">
        <f>IF(T56=0,"",VLOOKUP(T56,申込一覧!$AG$6:$AH$100,2,0))</f>
        <v/>
      </c>
      <c r="V56" s="103"/>
      <c r="W56" s="104"/>
      <c r="X56" s="101"/>
      <c r="Y56" s="102" t="str">
        <f>IF(X56=0,"",VLOOKUP(X56,申込一覧!$AK$6:$AL$22,2,0))</f>
        <v/>
      </c>
      <c r="Z56" s="106"/>
      <c r="AA56" s="138"/>
      <c r="AB56" s="101"/>
      <c r="AC56" s="105" t="str">
        <f>IF(AB56=0,"",VLOOKUP(AB56,申込一覧!$AK$6:$AL$22,2,0))</f>
        <v/>
      </c>
      <c r="AD56" s="106"/>
      <c r="AE56" s="141"/>
      <c r="AG56" s="149" t="s">
        <v>639</v>
      </c>
      <c r="AH56" s="149">
        <v>134</v>
      </c>
      <c r="AI56" s="157">
        <f t="shared" si="0"/>
        <v>0</v>
      </c>
      <c r="AK56" s="148"/>
      <c r="AL56" s="148"/>
      <c r="AM56" s="148"/>
      <c r="AN56" s="155"/>
      <c r="AO56" s="150" t="s">
        <v>183</v>
      </c>
      <c r="AP56" s="150">
        <v>41</v>
      </c>
      <c r="AV56" s="150" t="s">
        <v>393</v>
      </c>
      <c r="AW56" s="29">
        <v>50</v>
      </c>
    </row>
    <row r="57" spans="1:49" x14ac:dyDescent="0.15">
      <c r="A57" s="144">
        <v>52</v>
      </c>
      <c r="B57" s="91" t="str">
        <f>IF(C57=0,"",VLOOKUP(C57,申込一覧!$AV$6:$AW$175,2,0))</f>
        <v/>
      </c>
      <c r="C57" s="92"/>
      <c r="D57" s="93"/>
      <c r="E57" s="92"/>
      <c r="F57" s="92"/>
      <c r="G57" s="94"/>
      <c r="H57" s="95"/>
      <c r="I57" s="96"/>
      <c r="J57" s="96"/>
      <c r="K57" s="97" t="str">
        <f>IF(H57=0,"",VLOOKUP(H57,申込一覧!$AY$6:$AZ$7,2,0))</f>
        <v/>
      </c>
      <c r="L57" s="98"/>
      <c r="M57" s="99"/>
      <c r="N57" s="99"/>
      <c r="O57" s="100"/>
      <c r="P57" s="101"/>
      <c r="Q57" s="102" t="str">
        <f>IF(P57=0,"",VLOOKUP(P57,申込一覧!$AG$6:$AH$100,2,0))</f>
        <v/>
      </c>
      <c r="R57" s="103"/>
      <c r="S57" s="104"/>
      <c r="T57" s="101"/>
      <c r="U57" s="105" t="str">
        <f>IF(T57=0,"",VLOOKUP(T57,申込一覧!$AG$6:$AH$100,2,0))</f>
        <v/>
      </c>
      <c r="V57" s="103"/>
      <c r="W57" s="104"/>
      <c r="X57" s="101"/>
      <c r="Y57" s="102" t="str">
        <f>IF(X57=0,"",VLOOKUP(X57,申込一覧!$AK$6:$AL$22,2,0))</f>
        <v/>
      </c>
      <c r="Z57" s="106"/>
      <c r="AA57" s="138"/>
      <c r="AB57" s="101"/>
      <c r="AC57" s="105" t="str">
        <f>IF(AB57=0,"",VLOOKUP(AB57,申込一覧!$AK$6:$AL$22,2,0))</f>
        <v/>
      </c>
      <c r="AD57" s="106"/>
      <c r="AE57" s="141"/>
      <c r="AG57" s="149" t="s">
        <v>506</v>
      </c>
      <c r="AH57" s="149">
        <v>39</v>
      </c>
      <c r="AI57" s="157">
        <f t="shared" si="0"/>
        <v>0</v>
      </c>
      <c r="AK57" s="148"/>
      <c r="AL57" s="148"/>
      <c r="AM57" s="148"/>
      <c r="AN57" s="155"/>
      <c r="AO57" s="150" t="s">
        <v>184</v>
      </c>
      <c r="AP57" s="150">
        <v>42</v>
      </c>
      <c r="AV57" s="150" t="s">
        <v>394</v>
      </c>
      <c r="AW57" s="29">
        <v>51</v>
      </c>
    </row>
    <row r="58" spans="1:49" x14ac:dyDescent="0.15">
      <c r="A58" s="144">
        <v>53</v>
      </c>
      <c r="B58" s="91" t="str">
        <f>IF(C58=0,"",VLOOKUP(C58,申込一覧!$AV$6:$AW$175,2,0))</f>
        <v/>
      </c>
      <c r="C58" s="92"/>
      <c r="D58" s="93"/>
      <c r="E58" s="92"/>
      <c r="F58" s="92"/>
      <c r="G58" s="94"/>
      <c r="H58" s="95"/>
      <c r="I58" s="96"/>
      <c r="J58" s="96"/>
      <c r="K58" s="97" t="str">
        <f>IF(H58=0,"",VLOOKUP(H58,申込一覧!$AY$6:$AZ$7,2,0))</f>
        <v/>
      </c>
      <c r="L58" s="98"/>
      <c r="M58" s="99"/>
      <c r="N58" s="99"/>
      <c r="O58" s="100"/>
      <c r="P58" s="101"/>
      <c r="Q58" s="102" t="str">
        <f>IF(P58=0,"",VLOOKUP(P58,申込一覧!$AG$6:$AH$100,2,0))</f>
        <v/>
      </c>
      <c r="R58" s="103"/>
      <c r="S58" s="104"/>
      <c r="T58" s="101"/>
      <c r="U58" s="105" t="str">
        <f>IF(T58=0,"",VLOOKUP(T58,申込一覧!$AG$6:$AH$100,2,0))</f>
        <v/>
      </c>
      <c r="V58" s="103"/>
      <c r="W58" s="104"/>
      <c r="X58" s="101"/>
      <c r="Y58" s="102" t="str">
        <f>IF(X58=0,"",VLOOKUP(X58,申込一覧!$AK$6:$AL$22,2,0))</f>
        <v/>
      </c>
      <c r="Z58" s="106"/>
      <c r="AA58" s="138"/>
      <c r="AB58" s="101"/>
      <c r="AC58" s="105" t="str">
        <f>IF(AB58=0,"",VLOOKUP(AB58,申込一覧!$AK$6:$AL$22,2,0))</f>
        <v/>
      </c>
      <c r="AD58" s="106"/>
      <c r="AE58" s="141"/>
      <c r="AG58" s="156" t="s">
        <v>507</v>
      </c>
      <c r="AH58" s="156">
        <v>41</v>
      </c>
      <c r="AI58" s="157">
        <f t="shared" si="0"/>
        <v>0</v>
      </c>
      <c r="AK58" s="148"/>
      <c r="AL58" s="148"/>
      <c r="AM58" s="148"/>
      <c r="AN58" s="148"/>
      <c r="AO58" s="150" t="s">
        <v>185</v>
      </c>
      <c r="AP58" s="150">
        <v>43</v>
      </c>
      <c r="AV58" s="150" t="s">
        <v>395</v>
      </c>
      <c r="AW58" s="29">
        <v>52</v>
      </c>
    </row>
    <row r="59" spans="1:49" x14ac:dyDescent="0.15">
      <c r="A59" s="144">
        <v>54</v>
      </c>
      <c r="B59" s="91" t="str">
        <f>IF(C59=0,"",VLOOKUP(C59,申込一覧!$AV$6:$AW$175,2,0))</f>
        <v/>
      </c>
      <c r="C59" s="92"/>
      <c r="D59" s="93"/>
      <c r="E59" s="92"/>
      <c r="F59" s="92"/>
      <c r="G59" s="94"/>
      <c r="H59" s="95"/>
      <c r="I59" s="96"/>
      <c r="J59" s="96"/>
      <c r="K59" s="97" t="str">
        <f>IF(H59=0,"",VLOOKUP(H59,申込一覧!$AY$6:$AZ$7,2,0))</f>
        <v/>
      </c>
      <c r="L59" s="98"/>
      <c r="M59" s="99"/>
      <c r="N59" s="99"/>
      <c r="O59" s="100"/>
      <c r="P59" s="101"/>
      <c r="Q59" s="102" t="str">
        <f>IF(P59=0,"",VLOOKUP(P59,申込一覧!$AG$6:$AH$100,2,0))</f>
        <v/>
      </c>
      <c r="R59" s="103"/>
      <c r="S59" s="104"/>
      <c r="T59" s="101"/>
      <c r="U59" s="105" t="str">
        <f>IF(T59=0,"",VLOOKUP(T59,申込一覧!$AG$6:$AH$100,2,0))</f>
        <v/>
      </c>
      <c r="V59" s="103"/>
      <c r="W59" s="104"/>
      <c r="X59" s="101"/>
      <c r="Y59" s="102" t="str">
        <f>IF(X59=0,"",VLOOKUP(X59,申込一覧!$AK$6:$AL$22,2,0))</f>
        <v/>
      </c>
      <c r="Z59" s="106"/>
      <c r="AA59" s="138"/>
      <c r="AB59" s="101"/>
      <c r="AC59" s="105" t="str">
        <f>IF(AB59=0,"",VLOOKUP(AB59,申込一覧!$AK$6:$AL$22,2,0))</f>
        <v/>
      </c>
      <c r="AD59" s="106"/>
      <c r="AE59" s="141"/>
      <c r="AG59" s="156" t="s">
        <v>510</v>
      </c>
      <c r="AH59" s="156">
        <v>45</v>
      </c>
      <c r="AI59" s="157">
        <f t="shared" si="0"/>
        <v>0</v>
      </c>
      <c r="AK59" s="148"/>
      <c r="AL59" s="148"/>
      <c r="AM59" s="148"/>
      <c r="AN59" s="148"/>
      <c r="AO59" s="150" t="s">
        <v>186</v>
      </c>
      <c r="AP59" s="150">
        <v>44</v>
      </c>
      <c r="AV59" s="150" t="s">
        <v>396</v>
      </c>
      <c r="AW59" s="29">
        <v>53</v>
      </c>
    </row>
    <row r="60" spans="1:49" x14ac:dyDescent="0.15">
      <c r="A60" s="144">
        <v>55</v>
      </c>
      <c r="B60" s="91" t="str">
        <f>IF(C60=0,"",VLOOKUP(C60,申込一覧!$AV$6:$AW$175,2,0))</f>
        <v/>
      </c>
      <c r="C60" s="92"/>
      <c r="D60" s="93"/>
      <c r="E60" s="92"/>
      <c r="F60" s="92"/>
      <c r="G60" s="94"/>
      <c r="H60" s="95"/>
      <c r="I60" s="96"/>
      <c r="J60" s="96"/>
      <c r="K60" s="97" t="str">
        <f>IF(H60=0,"",VLOOKUP(H60,申込一覧!$AY$6:$AZ$7,2,0))</f>
        <v/>
      </c>
      <c r="L60" s="98"/>
      <c r="M60" s="99"/>
      <c r="N60" s="99"/>
      <c r="O60" s="100"/>
      <c r="P60" s="101"/>
      <c r="Q60" s="102" t="str">
        <f>IF(P60=0,"",VLOOKUP(P60,申込一覧!$AG$6:$AH$100,2,0))</f>
        <v/>
      </c>
      <c r="R60" s="103"/>
      <c r="S60" s="104"/>
      <c r="T60" s="101"/>
      <c r="U60" s="105" t="str">
        <f>IF(T60=0,"",VLOOKUP(T60,申込一覧!$AG$6:$AH$100,2,0))</f>
        <v/>
      </c>
      <c r="V60" s="103"/>
      <c r="W60" s="104"/>
      <c r="X60" s="101"/>
      <c r="Y60" s="102" t="str">
        <f>IF(X60=0,"",VLOOKUP(X60,申込一覧!$AK$6:$AL$22,2,0))</f>
        <v/>
      </c>
      <c r="Z60" s="106"/>
      <c r="AA60" s="138"/>
      <c r="AB60" s="101"/>
      <c r="AC60" s="105" t="str">
        <f>IF(AB60=0,"",VLOOKUP(AB60,申込一覧!$AK$6:$AL$22,2,0))</f>
        <v/>
      </c>
      <c r="AD60" s="106"/>
      <c r="AE60" s="141"/>
      <c r="AG60" s="156" t="s">
        <v>511</v>
      </c>
      <c r="AH60" s="156">
        <v>46</v>
      </c>
      <c r="AI60" s="157">
        <f t="shared" si="0"/>
        <v>0</v>
      </c>
      <c r="AK60" s="148"/>
      <c r="AL60" s="148"/>
      <c r="AM60" s="148"/>
      <c r="AN60" s="148"/>
      <c r="AO60" s="150" t="s">
        <v>187</v>
      </c>
      <c r="AP60" s="150">
        <v>45</v>
      </c>
      <c r="AV60" s="150" t="s">
        <v>397</v>
      </c>
      <c r="AW60" s="29">
        <v>54</v>
      </c>
    </row>
    <row r="61" spans="1:49" x14ac:dyDescent="0.15">
      <c r="A61" s="144">
        <v>56</v>
      </c>
      <c r="B61" s="91" t="str">
        <f>IF(C61=0,"",VLOOKUP(C61,申込一覧!$AV$6:$AW$175,2,0))</f>
        <v/>
      </c>
      <c r="C61" s="92"/>
      <c r="D61" s="93"/>
      <c r="E61" s="92"/>
      <c r="F61" s="92"/>
      <c r="G61" s="94"/>
      <c r="H61" s="95"/>
      <c r="I61" s="96"/>
      <c r="J61" s="96"/>
      <c r="K61" s="97" t="str">
        <f>IF(H61=0,"",VLOOKUP(H61,申込一覧!$AY$6:$AZ$7,2,0))</f>
        <v/>
      </c>
      <c r="L61" s="98"/>
      <c r="M61" s="99"/>
      <c r="N61" s="99"/>
      <c r="O61" s="100"/>
      <c r="P61" s="101"/>
      <c r="Q61" s="102" t="str">
        <f>IF(P61=0,"",VLOOKUP(P61,申込一覧!$AG$6:$AH$100,2,0))</f>
        <v/>
      </c>
      <c r="R61" s="103"/>
      <c r="S61" s="104"/>
      <c r="T61" s="101"/>
      <c r="U61" s="105" t="str">
        <f>IF(T61=0,"",VLOOKUP(T61,申込一覧!$AG$6:$AH$100,2,0))</f>
        <v/>
      </c>
      <c r="V61" s="103"/>
      <c r="W61" s="104"/>
      <c r="X61" s="101"/>
      <c r="Y61" s="102" t="str">
        <f>IF(X61=0,"",VLOOKUP(X61,申込一覧!$AK$6:$AL$22,2,0))</f>
        <v/>
      </c>
      <c r="Z61" s="106"/>
      <c r="AA61" s="138"/>
      <c r="AB61" s="101"/>
      <c r="AC61" s="105" t="str">
        <f>IF(AB61=0,"",VLOOKUP(AB61,申込一覧!$AK$6:$AL$22,2,0))</f>
        <v/>
      </c>
      <c r="AD61" s="106"/>
      <c r="AE61" s="141"/>
      <c r="AG61" s="156" t="s">
        <v>512</v>
      </c>
      <c r="AH61" s="156">
        <v>47</v>
      </c>
      <c r="AI61" s="157">
        <f t="shared" si="0"/>
        <v>0</v>
      </c>
      <c r="AK61" s="148"/>
      <c r="AL61" s="148"/>
      <c r="AM61" s="148"/>
      <c r="AN61" s="148"/>
      <c r="AO61" s="150" t="s">
        <v>188</v>
      </c>
      <c r="AP61" s="150">
        <v>46</v>
      </c>
      <c r="AV61" s="150" t="s">
        <v>398</v>
      </c>
      <c r="AW61" s="29">
        <v>55</v>
      </c>
    </row>
    <row r="62" spans="1:49" x14ac:dyDescent="0.15">
      <c r="A62" s="144">
        <v>57</v>
      </c>
      <c r="B62" s="91" t="str">
        <f>IF(C62=0,"",VLOOKUP(C62,申込一覧!$AV$6:$AW$175,2,0))</f>
        <v/>
      </c>
      <c r="C62" s="92"/>
      <c r="D62" s="93"/>
      <c r="E62" s="92"/>
      <c r="F62" s="92"/>
      <c r="G62" s="94"/>
      <c r="H62" s="95"/>
      <c r="I62" s="96"/>
      <c r="J62" s="96"/>
      <c r="K62" s="97" t="str">
        <f>IF(H62=0,"",VLOOKUP(H62,申込一覧!$AY$6:$AZ$7,2,0))</f>
        <v/>
      </c>
      <c r="L62" s="98"/>
      <c r="M62" s="99"/>
      <c r="N62" s="99"/>
      <c r="O62" s="100"/>
      <c r="P62" s="101"/>
      <c r="Q62" s="102" t="str">
        <f>IF(P62=0,"",VLOOKUP(P62,申込一覧!$AG$6:$AH$100,2,0))</f>
        <v/>
      </c>
      <c r="R62" s="103"/>
      <c r="S62" s="104"/>
      <c r="T62" s="101"/>
      <c r="U62" s="105" t="str">
        <f>IF(T62=0,"",VLOOKUP(T62,申込一覧!$AG$6:$AH$100,2,0))</f>
        <v/>
      </c>
      <c r="V62" s="103"/>
      <c r="W62" s="104"/>
      <c r="X62" s="101"/>
      <c r="Y62" s="102" t="str">
        <f>IF(X62=0,"",VLOOKUP(X62,申込一覧!$AK$6:$AL$22,2,0))</f>
        <v/>
      </c>
      <c r="Z62" s="106"/>
      <c r="AA62" s="138"/>
      <c r="AB62" s="101"/>
      <c r="AC62" s="105" t="str">
        <f>IF(AB62=0,"",VLOOKUP(AB62,申込一覧!$AK$6:$AL$22,2,0))</f>
        <v/>
      </c>
      <c r="AD62" s="106"/>
      <c r="AE62" s="141"/>
      <c r="AG62" s="156" t="s">
        <v>513</v>
      </c>
      <c r="AH62" s="156">
        <v>48</v>
      </c>
      <c r="AI62" s="157">
        <f t="shared" si="0"/>
        <v>0</v>
      </c>
      <c r="AK62" s="148"/>
      <c r="AL62" s="148"/>
      <c r="AM62" s="148"/>
      <c r="AN62" s="148"/>
      <c r="AO62" s="150" t="s">
        <v>189</v>
      </c>
      <c r="AP62" s="150">
        <v>47</v>
      </c>
      <c r="AV62" s="150" t="s">
        <v>399</v>
      </c>
      <c r="AW62" s="29">
        <v>56</v>
      </c>
    </row>
    <row r="63" spans="1:49" x14ac:dyDescent="0.15">
      <c r="A63" s="144">
        <v>58</v>
      </c>
      <c r="B63" s="91" t="str">
        <f>IF(C63=0,"",VLOOKUP(C63,申込一覧!$AV$6:$AW$175,2,0))</f>
        <v/>
      </c>
      <c r="C63" s="92"/>
      <c r="D63" s="93"/>
      <c r="E63" s="92"/>
      <c r="F63" s="92"/>
      <c r="G63" s="94"/>
      <c r="H63" s="95"/>
      <c r="I63" s="96"/>
      <c r="J63" s="96"/>
      <c r="K63" s="97" t="str">
        <f>IF(H63=0,"",VLOOKUP(H63,申込一覧!$AY$6:$AZ$7,2,0))</f>
        <v/>
      </c>
      <c r="L63" s="98"/>
      <c r="M63" s="99"/>
      <c r="N63" s="99"/>
      <c r="O63" s="100"/>
      <c r="P63" s="101"/>
      <c r="Q63" s="102" t="str">
        <f>IF(P63=0,"",VLOOKUP(P63,申込一覧!$AG$6:$AH$100,2,0))</f>
        <v/>
      </c>
      <c r="R63" s="103"/>
      <c r="S63" s="104"/>
      <c r="T63" s="101"/>
      <c r="U63" s="105" t="str">
        <f>IF(T63=0,"",VLOOKUP(T63,申込一覧!$AG$6:$AH$100,2,0))</f>
        <v/>
      </c>
      <c r="V63" s="103"/>
      <c r="W63" s="104"/>
      <c r="X63" s="101"/>
      <c r="Y63" s="102" t="str">
        <f>IF(X63=0,"",VLOOKUP(X63,申込一覧!$AK$6:$AL$22,2,0))</f>
        <v/>
      </c>
      <c r="Z63" s="106"/>
      <c r="AA63" s="138"/>
      <c r="AB63" s="101"/>
      <c r="AC63" s="105" t="str">
        <f>IF(AB63=0,"",VLOOKUP(AB63,申込一覧!$AK$6:$AL$22,2,0))</f>
        <v/>
      </c>
      <c r="AD63" s="106"/>
      <c r="AE63" s="141"/>
      <c r="AG63" s="156" t="s">
        <v>514</v>
      </c>
      <c r="AH63" s="156">
        <v>49</v>
      </c>
      <c r="AI63" s="157">
        <f t="shared" si="0"/>
        <v>0</v>
      </c>
      <c r="AK63" s="148"/>
      <c r="AL63" s="148"/>
      <c r="AM63" s="148"/>
      <c r="AN63" s="148"/>
      <c r="AO63" s="148"/>
      <c r="AP63" s="148"/>
      <c r="AV63" s="150" t="s">
        <v>400</v>
      </c>
      <c r="AW63" s="29">
        <v>57</v>
      </c>
    </row>
    <row r="64" spans="1:49" x14ac:dyDescent="0.15">
      <c r="A64" s="144">
        <v>59</v>
      </c>
      <c r="B64" s="91" t="str">
        <f>IF(C64=0,"",VLOOKUP(C64,申込一覧!$AV$6:$AW$175,2,0))</f>
        <v/>
      </c>
      <c r="C64" s="92"/>
      <c r="D64" s="93"/>
      <c r="E64" s="92"/>
      <c r="F64" s="92"/>
      <c r="G64" s="94"/>
      <c r="H64" s="95"/>
      <c r="I64" s="96"/>
      <c r="J64" s="96"/>
      <c r="K64" s="97" t="str">
        <f>IF(H64=0,"",VLOOKUP(H64,申込一覧!$AY$6:$AZ$7,2,0))</f>
        <v/>
      </c>
      <c r="L64" s="98"/>
      <c r="M64" s="99"/>
      <c r="N64" s="99"/>
      <c r="O64" s="100"/>
      <c r="P64" s="101"/>
      <c r="Q64" s="102" t="str">
        <f>IF(P64=0,"",VLOOKUP(P64,申込一覧!$AG$6:$AH$100,2,0))</f>
        <v/>
      </c>
      <c r="R64" s="103"/>
      <c r="S64" s="104"/>
      <c r="T64" s="101"/>
      <c r="U64" s="105" t="str">
        <f>IF(T64=0,"",VLOOKUP(T64,申込一覧!$AG$6:$AH$100,2,0))</f>
        <v/>
      </c>
      <c r="V64" s="103"/>
      <c r="W64" s="104"/>
      <c r="X64" s="101"/>
      <c r="Y64" s="102" t="str">
        <f>IF(X64=0,"",VLOOKUP(X64,申込一覧!$AK$6:$AL$22,2,0))</f>
        <v/>
      </c>
      <c r="Z64" s="106"/>
      <c r="AA64" s="138"/>
      <c r="AB64" s="101"/>
      <c r="AC64" s="105" t="str">
        <f>IF(AB64=0,"",VLOOKUP(AB64,申込一覧!$AK$6:$AL$22,2,0))</f>
        <v/>
      </c>
      <c r="AD64" s="106"/>
      <c r="AE64" s="141"/>
      <c r="AG64" s="156" t="s">
        <v>515</v>
      </c>
      <c r="AH64" s="156">
        <v>50</v>
      </c>
      <c r="AI64" s="157">
        <f t="shared" si="0"/>
        <v>0</v>
      </c>
      <c r="AK64" s="148"/>
      <c r="AL64" s="148"/>
      <c r="AM64" s="148"/>
      <c r="AN64" s="148"/>
      <c r="AO64" s="148"/>
      <c r="AP64" s="148"/>
      <c r="AV64" s="150" t="s">
        <v>401</v>
      </c>
      <c r="AW64" s="29">
        <v>58</v>
      </c>
    </row>
    <row r="65" spans="1:49" x14ac:dyDescent="0.15">
      <c r="A65" s="144">
        <v>60</v>
      </c>
      <c r="B65" s="91" t="str">
        <f>IF(C65=0,"",VLOOKUP(C65,申込一覧!$AV$6:$AW$175,2,0))</f>
        <v/>
      </c>
      <c r="C65" s="92"/>
      <c r="D65" s="93"/>
      <c r="E65" s="92"/>
      <c r="F65" s="92"/>
      <c r="G65" s="94"/>
      <c r="H65" s="95"/>
      <c r="I65" s="96"/>
      <c r="J65" s="96"/>
      <c r="K65" s="97" t="str">
        <f>IF(H65=0,"",VLOOKUP(H65,申込一覧!$AY$6:$AZ$7,2,0))</f>
        <v/>
      </c>
      <c r="L65" s="98"/>
      <c r="M65" s="99"/>
      <c r="N65" s="99"/>
      <c r="O65" s="100"/>
      <c r="P65" s="101"/>
      <c r="Q65" s="102" t="str">
        <f>IF(P65=0,"",VLOOKUP(P65,申込一覧!$AG$6:$AH$100,2,0))</f>
        <v/>
      </c>
      <c r="R65" s="103"/>
      <c r="S65" s="104"/>
      <c r="T65" s="101"/>
      <c r="U65" s="105" t="str">
        <f>IF(T65=0,"",VLOOKUP(T65,申込一覧!$AG$6:$AH$100,2,0))</f>
        <v/>
      </c>
      <c r="V65" s="103"/>
      <c r="W65" s="104"/>
      <c r="X65" s="101"/>
      <c r="Y65" s="102" t="str">
        <f>IF(X65=0,"",VLOOKUP(X65,申込一覧!$AK$6:$AL$22,2,0))</f>
        <v/>
      </c>
      <c r="Z65" s="106"/>
      <c r="AA65" s="138"/>
      <c r="AB65" s="101"/>
      <c r="AC65" s="105" t="str">
        <f>IF(AB65=0,"",VLOOKUP(AB65,申込一覧!$AK$6:$AL$22,2,0))</f>
        <v/>
      </c>
      <c r="AD65" s="106"/>
      <c r="AE65" s="141"/>
      <c r="AG65" s="156" t="s">
        <v>516</v>
      </c>
      <c r="AH65" s="156">
        <v>51</v>
      </c>
      <c r="AI65" s="157">
        <f t="shared" si="0"/>
        <v>0</v>
      </c>
      <c r="AK65" s="148"/>
      <c r="AL65" s="148"/>
      <c r="AM65" s="148"/>
      <c r="AN65" s="148"/>
      <c r="AO65" s="148"/>
      <c r="AP65" s="148"/>
      <c r="AV65" s="150" t="s">
        <v>402</v>
      </c>
      <c r="AW65" s="29">
        <v>59</v>
      </c>
    </row>
    <row r="66" spans="1:49" x14ac:dyDescent="0.15">
      <c r="A66" s="144">
        <v>61</v>
      </c>
      <c r="B66" s="91" t="str">
        <f>IF(C66=0,"",VLOOKUP(C66,申込一覧!$AV$6:$AW$175,2,0))</f>
        <v/>
      </c>
      <c r="C66" s="92"/>
      <c r="D66" s="93"/>
      <c r="E66" s="92"/>
      <c r="F66" s="92"/>
      <c r="G66" s="94"/>
      <c r="H66" s="95"/>
      <c r="I66" s="96"/>
      <c r="J66" s="96"/>
      <c r="K66" s="97" t="str">
        <f>IF(H66=0,"",VLOOKUP(H66,申込一覧!$AY$6:$AZ$7,2,0))</f>
        <v/>
      </c>
      <c r="L66" s="98"/>
      <c r="M66" s="99"/>
      <c r="N66" s="99"/>
      <c r="O66" s="100"/>
      <c r="P66" s="101"/>
      <c r="Q66" s="102" t="str">
        <f>IF(P66=0,"",VLOOKUP(P66,申込一覧!$AG$6:$AH$100,2,0))</f>
        <v/>
      </c>
      <c r="R66" s="103"/>
      <c r="S66" s="104"/>
      <c r="T66" s="101"/>
      <c r="U66" s="105" t="str">
        <f>IF(T66=0,"",VLOOKUP(T66,申込一覧!$AG$6:$AH$100,2,0))</f>
        <v/>
      </c>
      <c r="V66" s="103"/>
      <c r="W66" s="104"/>
      <c r="X66" s="101"/>
      <c r="Y66" s="102" t="str">
        <f>IF(X66=0,"",VLOOKUP(X66,申込一覧!$AK$6:$AL$22,2,0))</f>
        <v/>
      </c>
      <c r="Z66" s="106"/>
      <c r="AA66" s="138"/>
      <c r="AB66" s="101"/>
      <c r="AC66" s="105" t="str">
        <f>IF(AB66=0,"",VLOOKUP(AB66,申込一覧!$AK$6:$AL$22,2,0))</f>
        <v/>
      </c>
      <c r="AD66" s="106"/>
      <c r="AE66" s="141"/>
      <c r="AG66" s="156" t="s">
        <v>517</v>
      </c>
      <c r="AH66" s="156">
        <v>52</v>
      </c>
      <c r="AI66" s="157">
        <f t="shared" si="0"/>
        <v>0</v>
      </c>
      <c r="AK66" s="148"/>
      <c r="AL66" s="148"/>
      <c r="AM66" s="148"/>
      <c r="AN66" s="148"/>
      <c r="AO66" s="148"/>
      <c r="AP66" s="148"/>
      <c r="AV66" s="150" t="s">
        <v>403</v>
      </c>
      <c r="AW66" s="29">
        <v>60</v>
      </c>
    </row>
    <row r="67" spans="1:49" x14ac:dyDescent="0.15">
      <c r="A67" s="144">
        <v>62</v>
      </c>
      <c r="B67" s="91" t="str">
        <f>IF(C67=0,"",VLOOKUP(C67,申込一覧!$AV$6:$AW$175,2,0))</f>
        <v/>
      </c>
      <c r="C67" s="92"/>
      <c r="D67" s="93"/>
      <c r="E67" s="92"/>
      <c r="F67" s="92"/>
      <c r="G67" s="94"/>
      <c r="H67" s="95"/>
      <c r="I67" s="96"/>
      <c r="J67" s="96"/>
      <c r="K67" s="97" t="str">
        <f>IF(H67=0,"",VLOOKUP(H67,申込一覧!$AY$6:$AZ$7,2,0))</f>
        <v/>
      </c>
      <c r="L67" s="98"/>
      <c r="M67" s="99"/>
      <c r="N67" s="99"/>
      <c r="O67" s="100"/>
      <c r="P67" s="101"/>
      <c r="Q67" s="102" t="str">
        <f>IF(P67=0,"",VLOOKUP(P67,申込一覧!$AG$6:$AH$100,2,0))</f>
        <v/>
      </c>
      <c r="R67" s="103"/>
      <c r="S67" s="104"/>
      <c r="T67" s="101"/>
      <c r="U67" s="105" t="str">
        <f>IF(T67=0,"",VLOOKUP(T67,申込一覧!$AG$6:$AH$100,2,0))</f>
        <v/>
      </c>
      <c r="V67" s="103"/>
      <c r="W67" s="104"/>
      <c r="X67" s="101"/>
      <c r="Y67" s="102" t="str">
        <f>IF(X67=0,"",VLOOKUP(X67,申込一覧!$AK$6:$AL$22,2,0))</f>
        <v/>
      </c>
      <c r="Z67" s="106"/>
      <c r="AA67" s="138"/>
      <c r="AB67" s="101"/>
      <c r="AC67" s="105" t="str">
        <f>IF(AB67=0,"",VLOOKUP(AB67,申込一覧!$AK$6:$AL$22,2,0))</f>
        <v/>
      </c>
      <c r="AD67" s="106"/>
      <c r="AE67" s="141"/>
      <c r="AG67" s="156" t="s">
        <v>521</v>
      </c>
      <c r="AH67" s="156">
        <v>85</v>
      </c>
      <c r="AI67" s="157">
        <f t="shared" si="0"/>
        <v>0</v>
      </c>
      <c r="AK67" s="148"/>
      <c r="AL67" s="148"/>
      <c r="AM67" s="148"/>
      <c r="AN67" s="148"/>
      <c r="AO67" s="148"/>
      <c r="AP67" s="148"/>
      <c r="AV67" s="150" t="s">
        <v>404</v>
      </c>
      <c r="AW67" s="29">
        <v>61</v>
      </c>
    </row>
    <row r="68" spans="1:49" x14ac:dyDescent="0.15">
      <c r="A68" s="144">
        <v>63</v>
      </c>
      <c r="B68" s="91" t="str">
        <f>IF(C68=0,"",VLOOKUP(C68,申込一覧!$AV$6:$AW$175,2,0))</f>
        <v/>
      </c>
      <c r="C68" s="92"/>
      <c r="D68" s="93"/>
      <c r="E68" s="92"/>
      <c r="F68" s="92"/>
      <c r="G68" s="94"/>
      <c r="H68" s="95"/>
      <c r="I68" s="96"/>
      <c r="J68" s="96"/>
      <c r="K68" s="97" t="str">
        <f>IF(H68=0,"",VLOOKUP(H68,申込一覧!$AY$6:$AZ$7,2,0))</f>
        <v/>
      </c>
      <c r="L68" s="98"/>
      <c r="M68" s="99"/>
      <c r="N68" s="99"/>
      <c r="O68" s="100"/>
      <c r="P68" s="101"/>
      <c r="Q68" s="102" t="str">
        <f>IF(P68=0,"",VLOOKUP(P68,申込一覧!$AG$6:$AH$100,2,0))</f>
        <v/>
      </c>
      <c r="R68" s="103"/>
      <c r="S68" s="104"/>
      <c r="T68" s="101"/>
      <c r="U68" s="105" t="str">
        <f>IF(T68=0,"",VLOOKUP(T68,申込一覧!$AG$6:$AH$100,2,0))</f>
        <v/>
      </c>
      <c r="V68" s="103"/>
      <c r="W68" s="104"/>
      <c r="X68" s="101"/>
      <c r="Y68" s="102" t="str">
        <f>IF(X68=0,"",VLOOKUP(X68,申込一覧!$AK$6:$AL$22,2,0))</f>
        <v/>
      </c>
      <c r="Z68" s="106"/>
      <c r="AA68" s="138"/>
      <c r="AB68" s="101"/>
      <c r="AC68" s="105" t="str">
        <f>IF(AB68=0,"",VLOOKUP(AB68,申込一覧!$AK$6:$AL$22,2,0))</f>
        <v/>
      </c>
      <c r="AD68" s="106"/>
      <c r="AE68" s="141"/>
      <c r="AG68" s="156" t="s">
        <v>522</v>
      </c>
      <c r="AH68" s="156">
        <v>92</v>
      </c>
      <c r="AI68" s="157">
        <f t="shared" si="0"/>
        <v>0</v>
      </c>
      <c r="AK68" s="148"/>
      <c r="AL68" s="148"/>
      <c r="AM68" s="148"/>
      <c r="AN68" s="148"/>
      <c r="AO68" s="148"/>
      <c r="AP68" s="148"/>
      <c r="AV68" s="150" t="s">
        <v>405</v>
      </c>
      <c r="AW68" s="29">
        <v>62</v>
      </c>
    </row>
    <row r="69" spans="1:49" x14ac:dyDescent="0.15">
      <c r="A69" s="144">
        <v>64</v>
      </c>
      <c r="B69" s="91" t="str">
        <f>IF(C69=0,"",VLOOKUP(C69,申込一覧!$AV$6:$AW$175,2,0))</f>
        <v/>
      </c>
      <c r="C69" s="92"/>
      <c r="D69" s="93"/>
      <c r="E69" s="92"/>
      <c r="F69" s="92"/>
      <c r="G69" s="94"/>
      <c r="H69" s="95"/>
      <c r="I69" s="96"/>
      <c r="J69" s="96"/>
      <c r="K69" s="97" t="str">
        <f>IF(H69=0,"",VLOOKUP(H69,申込一覧!$AY$6:$AZ$7,2,0))</f>
        <v/>
      </c>
      <c r="L69" s="98"/>
      <c r="M69" s="99"/>
      <c r="N69" s="99"/>
      <c r="O69" s="100"/>
      <c r="P69" s="101"/>
      <c r="Q69" s="102" t="str">
        <f>IF(P69=0,"",VLOOKUP(P69,申込一覧!$AG$6:$AH$100,2,0))</f>
        <v/>
      </c>
      <c r="R69" s="103"/>
      <c r="S69" s="104"/>
      <c r="T69" s="101"/>
      <c r="U69" s="105" t="str">
        <f>IF(T69=0,"",VLOOKUP(T69,申込一覧!$AG$6:$AH$100,2,0))</f>
        <v/>
      </c>
      <c r="V69" s="103"/>
      <c r="W69" s="104"/>
      <c r="X69" s="101"/>
      <c r="Y69" s="102" t="str">
        <f>IF(X69=0,"",VLOOKUP(X69,申込一覧!$AK$6:$AL$22,2,0))</f>
        <v/>
      </c>
      <c r="Z69" s="106"/>
      <c r="AA69" s="138"/>
      <c r="AB69" s="101"/>
      <c r="AC69" s="105" t="str">
        <f>IF(AB69=0,"",VLOOKUP(AB69,申込一覧!$AK$6:$AL$22,2,0))</f>
        <v/>
      </c>
      <c r="AD69" s="106"/>
      <c r="AE69" s="141"/>
      <c r="AG69" s="156" t="s">
        <v>531</v>
      </c>
      <c r="AH69" s="156">
        <v>110</v>
      </c>
      <c r="AI69" s="157">
        <f t="shared" si="0"/>
        <v>0</v>
      </c>
      <c r="AK69" s="148"/>
      <c r="AL69" s="148"/>
      <c r="AM69" s="148"/>
      <c r="AN69" s="148"/>
      <c r="AO69" s="148"/>
      <c r="AP69" s="148"/>
      <c r="AV69" s="150" t="s">
        <v>607</v>
      </c>
      <c r="AW69" s="29">
        <v>63</v>
      </c>
    </row>
    <row r="70" spans="1:49" x14ac:dyDescent="0.15">
      <c r="A70" s="144">
        <v>65</v>
      </c>
      <c r="B70" s="91" t="str">
        <f>IF(C70=0,"",VLOOKUP(C70,申込一覧!$AV$6:$AW$175,2,0))</f>
        <v/>
      </c>
      <c r="C70" s="92"/>
      <c r="D70" s="93"/>
      <c r="E70" s="92"/>
      <c r="F70" s="92"/>
      <c r="G70" s="94"/>
      <c r="H70" s="95"/>
      <c r="I70" s="96"/>
      <c r="J70" s="96"/>
      <c r="K70" s="97" t="str">
        <f>IF(H70=0,"",VLOOKUP(H70,申込一覧!$AY$6:$AZ$7,2,0))</f>
        <v/>
      </c>
      <c r="L70" s="98"/>
      <c r="M70" s="99"/>
      <c r="N70" s="99"/>
      <c r="O70" s="100"/>
      <c r="P70" s="101"/>
      <c r="Q70" s="102" t="str">
        <f>IF(P70=0,"",VLOOKUP(P70,申込一覧!$AG$6:$AH$100,2,0))</f>
        <v/>
      </c>
      <c r="R70" s="103"/>
      <c r="S70" s="104"/>
      <c r="T70" s="101"/>
      <c r="U70" s="105" t="str">
        <f>IF(T70=0,"",VLOOKUP(T70,申込一覧!$AG$6:$AH$100,2,0))</f>
        <v/>
      </c>
      <c r="V70" s="103"/>
      <c r="W70" s="104"/>
      <c r="X70" s="101"/>
      <c r="Y70" s="102" t="str">
        <f>IF(X70=0,"",VLOOKUP(X70,申込一覧!$AK$6:$AL$22,2,0))</f>
        <v/>
      </c>
      <c r="Z70" s="106"/>
      <c r="AA70" s="138"/>
      <c r="AB70" s="101"/>
      <c r="AC70" s="105" t="str">
        <f>IF(AB70=0,"",VLOOKUP(AB70,申込一覧!$AK$6:$AL$22,2,0))</f>
        <v/>
      </c>
      <c r="AD70" s="106"/>
      <c r="AE70" s="141"/>
      <c r="AG70" s="156" t="s">
        <v>532</v>
      </c>
      <c r="AH70" s="156">
        <v>113</v>
      </c>
      <c r="AI70" s="157">
        <f t="shared" si="0"/>
        <v>0</v>
      </c>
      <c r="AK70" s="148"/>
      <c r="AL70" s="148"/>
      <c r="AM70" s="148"/>
      <c r="AN70" s="148"/>
      <c r="AO70" s="148"/>
      <c r="AP70" s="148"/>
      <c r="AV70" s="150" t="s">
        <v>406</v>
      </c>
      <c r="AW70" s="29">
        <v>64</v>
      </c>
    </row>
    <row r="71" spans="1:49" x14ac:dyDescent="0.15">
      <c r="A71" s="144">
        <v>66</v>
      </c>
      <c r="B71" s="91" t="str">
        <f>IF(C71=0,"",VLOOKUP(C71,申込一覧!$AV$6:$AW$175,2,0))</f>
        <v/>
      </c>
      <c r="C71" s="92"/>
      <c r="D71" s="93"/>
      <c r="E71" s="92"/>
      <c r="F71" s="92"/>
      <c r="G71" s="94"/>
      <c r="H71" s="95"/>
      <c r="I71" s="96"/>
      <c r="J71" s="96"/>
      <c r="K71" s="97" t="str">
        <f>IF(H71=0,"",VLOOKUP(H71,申込一覧!$AY$6:$AZ$7,2,0))</f>
        <v/>
      </c>
      <c r="L71" s="98"/>
      <c r="M71" s="99"/>
      <c r="N71" s="99"/>
      <c r="O71" s="100"/>
      <c r="P71" s="101"/>
      <c r="Q71" s="102" t="str">
        <f>IF(P71=0,"",VLOOKUP(P71,申込一覧!$AG$6:$AH$100,2,0))</f>
        <v/>
      </c>
      <c r="R71" s="103"/>
      <c r="S71" s="104"/>
      <c r="T71" s="101"/>
      <c r="U71" s="105" t="str">
        <f>IF(T71=0,"",VLOOKUP(T71,申込一覧!$AG$6:$AH$100,2,0))</f>
        <v/>
      </c>
      <c r="V71" s="103"/>
      <c r="W71" s="104"/>
      <c r="X71" s="101"/>
      <c r="Y71" s="102" t="str">
        <f>IF(X71=0,"",VLOOKUP(X71,申込一覧!$AK$6:$AL$22,2,0))</f>
        <v/>
      </c>
      <c r="Z71" s="106"/>
      <c r="AA71" s="138"/>
      <c r="AB71" s="101"/>
      <c r="AC71" s="105" t="str">
        <f>IF(AB71=0,"",VLOOKUP(AB71,申込一覧!$AK$6:$AL$22,2,0))</f>
        <v/>
      </c>
      <c r="AD71" s="106"/>
      <c r="AE71" s="141"/>
      <c r="AG71" s="156" t="s">
        <v>533</v>
      </c>
      <c r="AH71" s="156">
        <v>117</v>
      </c>
      <c r="AI71" s="157">
        <f t="shared" si="0"/>
        <v>0</v>
      </c>
      <c r="AK71" s="148"/>
      <c r="AL71" s="148"/>
      <c r="AM71" s="148"/>
      <c r="AN71" s="148"/>
      <c r="AO71" s="148"/>
      <c r="AP71" s="148"/>
      <c r="AV71" s="150"/>
      <c r="AW71" s="29"/>
    </row>
    <row r="72" spans="1:49" x14ac:dyDescent="0.15">
      <c r="A72" s="144">
        <v>67</v>
      </c>
      <c r="B72" s="91" t="str">
        <f>IF(C72=0,"",VLOOKUP(C72,申込一覧!$AV$6:$AW$175,2,0))</f>
        <v/>
      </c>
      <c r="C72" s="92"/>
      <c r="D72" s="93"/>
      <c r="E72" s="92"/>
      <c r="F72" s="92"/>
      <c r="G72" s="94"/>
      <c r="H72" s="95"/>
      <c r="I72" s="96"/>
      <c r="J72" s="96"/>
      <c r="K72" s="97" t="str">
        <f>IF(H72=0,"",VLOOKUP(H72,申込一覧!$AY$6:$AZ$7,2,0))</f>
        <v/>
      </c>
      <c r="L72" s="98"/>
      <c r="M72" s="99"/>
      <c r="N72" s="99"/>
      <c r="O72" s="100"/>
      <c r="P72" s="101"/>
      <c r="Q72" s="102" t="str">
        <f>IF(P72=0,"",VLOOKUP(P72,申込一覧!$AG$6:$AH$100,2,0))</f>
        <v/>
      </c>
      <c r="R72" s="103"/>
      <c r="S72" s="104"/>
      <c r="T72" s="101"/>
      <c r="U72" s="105" t="str">
        <f>IF(T72=0,"",VLOOKUP(T72,申込一覧!$AG$6:$AH$100,2,0))</f>
        <v/>
      </c>
      <c r="V72" s="103"/>
      <c r="W72" s="104"/>
      <c r="X72" s="101"/>
      <c r="Y72" s="102" t="str">
        <f>IF(X72=0,"",VLOOKUP(X72,申込一覧!$AK$6:$AL$22,2,0))</f>
        <v/>
      </c>
      <c r="Z72" s="106"/>
      <c r="AA72" s="138"/>
      <c r="AB72" s="101"/>
      <c r="AC72" s="105" t="str">
        <f>IF(AB72=0,"",VLOOKUP(AB72,申込一覧!$AK$6:$AL$22,2,0))</f>
        <v/>
      </c>
      <c r="AD72" s="106"/>
      <c r="AE72" s="141"/>
      <c r="AG72" s="156" t="s">
        <v>535</v>
      </c>
      <c r="AH72" s="156">
        <v>120</v>
      </c>
      <c r="AI72" s="157">
        <f t="shared" ref="AI72:AI100" si="1">COUNTIF($Q$6:$Q$105,AH72)+COUNTIF($U$6:$U$105,AH72)</f>
        <v>0</v>
      </c>
      <c r="AK72" s="148"/>
      <c r="AL72" s="148"/>
      <c r="AM72" s="148"/>
      <c r="AN72" s="148"/>
      <c r="AO72" s="148"/>
      <c r="AP72" s="148"/>
      <c r="AV72" s="150" t="s">
        <v>407</v>
      </c>
      <c r="AW72" s="29">
        <v>66</v>
      </c>
    </row>
    <row r="73" spans="1:49" x14ac:dyDescent="0.15">
      <c r="A73" s="144">
        <v>68</v>
      </c>
      <c r="B73" s="91" t="str">
        <f>IF(C73=0,"",VLOOKUP(C73,申込一覧!$AV$6:$AW$175,2,0))</f>
        <v/>
      </c>
      <c r="C73" s="92"/>
      <c r="D73" s="93"/>
      <c r="E73" s="92"/>
      <c r="F73" s="92"/>
      <c r="G73" s="94"/>
      <c r="H73" s="95"/>
      <c r="I73" s="96"/>
      <c r="J73" s="96"/>
      <c r="K73" s="97" t="str">
        <f>IF(H73=0,"",VLOOKUP(H73,申込一覧!$AY$6:$AZ$7,2,0))</f>
        <v/>
      </c>
      <c r="L73" s="98"/>
      <c r="M73" s="99"/>
      <c r="N73" s="99"/>
      <c r="O73" s="100"/>
      <c r="P73" s="101"/>
      <c r="Q73" s="102" t="str">
        <f>IF(P73=0,"",VLOOKUP(P73,申込一覧!$AG$6:$AH$100,2,0))</f>
        <v/>
      </c>
      <c r="R73" s="103"/>
      <c r="S73" s="104"/>
      <c r="T73" s="101"/>
      <c r="U73" s="105" t="str">
        <f>IF(T73=0,"",VLOOKUP(T73,申込一覧!$AG$6:$AH$100,2,0))</f>
        <v/>
      </c>
      <c r="V73" s="103"/>
      <c r="W73" s="104"/>
      <c r="X73" s="101"/>
      <c r="Y73" s="102" t="str">
        <f>IF(X73=0,"",VLOOKUP(X73,申込一覧!$AK$6:$AL$22,2,0))</f>
        <v/>
      </c>
      <c r="Z73" s="106"/>
      <c r="AA73" s="138"/>
      <c r="AB73" s="101"/>
      <c r="AC73" s="105" t="str">
        <f>IF(AB73=0,"",VLOOKUP(AB73,申込一覧!$AK$6:$AL$22,2,0))</f>
        <v/>
      </c>
      <c r="AD73" s="106"/>
      <c r="AE73" s="141"/>
      <c r="AG73" s="156" t="s">
        <v>536</v>
      </c>
      <c r="AH73" s="156">
        <v>121</v>
      </c>
      <c r="AI73" s="157">
        <f t="shared" si="1"/>
        <v>0</v>
      </c>
      <c r="AK73" s="148"/>
      <c r="AL73" s="148"/>
      <c r="AM73" s="148"/>
      <c r="AN73" s="148"/>
      <c r="AO73" s="148"/>
      <c r="AP73" s="148"/>
      <c r="AV73" s="150" t="s">
        <v>408</v>
      </c>
      <c r="AW73" s="29">
        <v>67</v>
      </c>
    </row>
    <row r="74" spans="1:49" x14ac:dyDescent="0.15">
      <c r="A74" s="144">
        <v>69</v>
      </c>
      <c r="B74" s="91" t="str">
        <f>IF(C74=0,"",VLOOKUP(C74,申込一覧!$AV$6:$AW$175,2,0))</f>
        <v/>
      </c>
      <c r="C74" s="92"/>
      <c r="D74" s="93"/>
      <c r="E74" s="92"/>
      <c r="F74" s="92"/>
      <c r="G74" s="94"/>
      <c r="H74" s="95"/>
      <c r="I74" s="96"/>
      <c r="J74" s="96"/>
      <c r="K74" s="97" t="str">
        <f>IF(H74=0,"",VLOOKUP(H74,申込一覧!$AY$6:$AZ$7,2,0))</f>
        <v/>
      </c>
      <c r="L74" s="98"/>
      <c r="M74" s="99"/>
      <c r="N74" s="99"/>
      <c r="O74" s="100"/>
      <c r="P74" s="101"/>
      <c r="Q74" s="102" t="str">
        <f>IF(P74=0,"",VLOOKUP(P74,申込一覧!$AG$6:$AH$100,2,0))</f>
        <v/>
      </c>
      <c r="R74" s="103"/>
      <c r="S74" s="104"/>
      <c r="T74" s="101"/>
      <c r="U74" s="105" t="str">
        <f>IF(T74=0,"",VLOOKUP(T74,申込一覧!$AG$6:$AH$100,2,0))</f>
        <v/>
      </c>
      <c r="V74" s="103"/>
      <c r="W74" s="104"/>
      <c r="X74" s="101"/>
      <c r="Y74" s="102" t="str">
        <f>IF(X74=0,"",VLOOKUP(X74,申込一覧!$AK$6:$AL$22,2,0))</f>
        <v/>
      </c>
      <c r="Z74" s="106"/>
      <c r="AA74" s="138"/>
      <c r="AB74" s="101"/>
      <c r="AC74" s="105" t="str">
        <f>IF(AB74=0,"",VLOOKUP(AB74,申込一覧!$AK$6:$AL$22,2,0))</f>
        <v/>
      </c>
      <c r="AD74" s="106"/>
      <c r="AE74" s="141"/>
      <c r="AG74" s="156" t="s">
        <v>537</v>
      </c>
      <c r="AH74" s="156">
        <v>122</v>
      </c>
      <c r="AI74" s="157">
        <f t="shared" si="1"/>
        <v>0</v>
      </c>
      <c r="AK74" s="148"/>
      <c r="AL74" s="148"/>
      <c r="AM74" s="148"/>
      <c r="AN74" s="148"/>
      <c r="AO74" s="148"/>
      <c r="AP74" s="148"/>
      <c r="AV74" s="150" t="s">
        <v>409</v>
      </c>
      <c r="AW74" s="29">
        <v>68</v>
      </c>
    </row>
    <row r="75" spans="1:49" x14ac:dyDescent="0.15">
      <c r="A75" s="144">
        <v>70</v>
      </c>
      <c r="B75" s="91" t="str">
        <f>IF(C75=0,"",VLOOKUP(C75,申込一覧!$AV$6:$AW$175,2,0))</f>
        <v/>
      </c>
      <c r="C75" s="92"/>
      <c r="D75" s="93"/>
      <c r="E75" s="92"/>
      <c r="F75" s="92"/>
      <c r="G75" s="94"/>
      <c r="H75" s="95"/>
      <c r="I75" s="96"/>
      <c r="J75" s="96"/>
      <c r="K75" s="97" t="str">
        <f>IF(H75=0,"",VLOOKUP(H75,申込一覧!$AY$6:$AZ$7,2,0))</f>
        <v/>
      </c>
      <c r="L75" s="98"/>
      <c r="M75" s="99"/>
      <c r="N75" s="99"/>
      <c r="O75" s="100"/>
      <c r="P75" s="101"/>
      <c r="Q75" s="102" t="str">
        <f>IF(P75=0,"",VLOOKUP(P75,申込一覧!$AG$6:$AH$100,2,0))</f>
        <v/>
      </c>
      <c r="R75" s="103"/>
      <c r="S75" s="104"/>
      <c r="T75" s="101"/>
      <c r="U75" s="105" t="str">
        <f>IF(T75=0,"",VLOOKUP(T75,申込一覧!$AG$6:$AH$100,2,0))</f>
        <v/>
      </c>
      <c r="V75" s="103"/>
      <c r="W75" s="104"/>
      <c r="X75" s="101"/>
      <c r="Y75" s="102" t="str">
        <f>IF(X75=0,"",VLOOKUP(X75,申込一覧!$AK$6:$AL$22,2,0))</f>
        <v/>
      </c>
      <c r="Z75" s="106"/>
      <c r="AA75" s="138"/>
      <c r="AB75" s="101"/>
      <c r="AC75" s="105" t="str">
        <f>IF(AB75=0,"",VLOOKUP(AB75,申込一覧!$AK$6:$AL$22,2,0))</f>
        <v/>
      </c>
      <c r="AD75" s="106"/>
      <c r="AE75" s="141"/>
      <c r="AG75" s="156" t="s">
        <v>612</v>
      </c>
      <c r="AH75" s="156">
        <v>123</v>
      </c>
      <c r="AI75" s="157">
        <f t="shared" si="1"/>
        <v>0</v>
      </c>
      <c r="AK75" s="148"/>
      <c r="AL75" s="148"/>
      <c r="AM75" s="148"/>
      <c r="AN75" s="148"/>
      <c r="AO75" s="148"/>
      <c r="AP75" s="148"/>
      <c r="AV75" s="150" t="s">
        <v>410</v>
      </c>
      <c r="AW75" s="29">
        <v>69</v>
      </c>
    </row>
    <row r="76" spans="1:49" x14ac:dyDescent="0.15">
      <c r="A76" s="144">
        <v>71</v>
      </c>
      <c r="B76" s="91" t="str">
        <f>IF(C76=0,"",VLOOKUP(C76,申込一覧!$AV$6:$AW$175,2,0))</f>
        <v/>
      </c>
      <c r="C76" s="92"/>
      <c r="D76" s="93"/>
      <c r="E76" s="92"/>
      <c r="F76" s="92"/>
      <c r="G76" s="94"/>
      <c r="H76" s="95"/>
      <c r="I76" s="96"/>
      <c r="J76" s="96"/>
      <c r="K76" s="97" t="str">
        <f>IF(H76=0,"",VLOOKUP(H76,申込一覧!$AY$6:$AZ$7,2,0))</f>
        <v/>
      </c>
      <c r="L76" s="98"/>
      <c r="M76" s="99"/>
      <c r="N76" s="99"/>
      <c r="O76" s="100"/>
      <c r="P76" s="101"/>
      <c r="Q76" s="102" t="str">
        <f>IF(P76=0,"",VLOOKUP(P76,申込一覧!$AG$6:$AH$100,2,0))</f>
        <v/>
      </c>
      <c r="R76" s="103"/>
      <c r="S76" s="104"/>
      <c r="T76" s="101"/>
      <c r="U76" s="105" t="str">
        <f>IF(T76=0,"",VLOOKUP(T76,申込一覧!$AG$6:$AH$100,2,0))</f>
        <v/>
      </c>
      <c r="V76" s="103"/>
      <c r="W76" s="104"/>
      <c r="X76" s="101"/>
      <c r="Y76" s="102" t="str">
        <f>IF(X76=0,"",VLOOKUP(X76,申込一覧!$AK$6:$AL$22,2,0))</f>
        <v/>
      </c>
      <c r="Z76" s="106"/>
      <c r="AA76" s="138"/>
      <c r="AB76" s="101"/>
      <c r="AC76" s="105" t="str">
        <f>IF(AB76=0,"",VLOOKUP(AB76,申込一覧!$AK$6:$AL$22,2,0))</f>
        <v/>
      </c>
      <c r="AD76" s="106"/>
      <c r="AE76" s="141"/>
      <c r="AG76" s="156" t="s">
        <v>638</v>
      </c>
      <c r="AH76" s="156">
        <v>136</v>
      </c>
      <c r="AI76" s="157">
        <f t="shared" si="1"/>
        <v>0</v>
      </c>
      <c r="AK76" s="148"/>
      <c r="AL76" s="148"/>
      <c r="AM76" s="148"/>
      <c r="AN76" s="148"/>
      <c r="AO76" s="148"/>
      <c r="AP76" s="148"/>
      <c r="AV76" s="150" t="s">
        <v>411</v>
      </c>
      <c r="AW76" s="29">
        <v>70</v>
      </c>
    </row>
    <row r="77" spans="1:49" x14ac:dyDescent="0.15">
      <c r="A77" s="144">
        <v>72</v>
      </c>
      <c r="B77" s="91" t="str">
        <f>IF(C77=0,"",VLOOKUP(C77,申込一覧!$AV$6:$AW$175,2,0))</f>
        <v/>
      </c>
      <c r="C77" s="92"/>
      <c r="D77" s="93"/>
      <c r="E77" s="92"/>
      <c r="F77" s="92"/>
      <c r="G77" s="94"/>
      <c r="H77" s="95"/>
      <c r="I77" s="96"/>
      <c r="J77" s="96"/>
      <c r="K77" s="97" t="str">
        <f>IF(H77=0,"",VLOOKUP(H77,申込一覧!$AY$6:$AZ$7,2,0))</f>
        <v/>
      </c>
      <c r="L77" s="98"/>
      <c r="M77" s="99"/>
      <c r="N77" s="99"/>
      <c r="O77" s="100"/>
      <c r="P77" s="101"/>
      <c r="Q77" s="102" t="str">
        <f>IF(P77=0,"",VLOOKUP(P77,申込一覧!$AG$6:$AH$100,2,0))</f>
        <v/>
      </c>
      <c r="R77" s="103"/>
      <c r="S77" s="104"/>
      <c r="T77" s="101"/>
      <c r="U77" s="105" t="str">
        <f>IF(T77=0,"",VLOOKUP(T77,申込一覧!$AG$6:$AH$100,2,0))</f>
        <v/>
      </c>
      <c r="V77" s="103"/>
      <c r="W77" s="104"/>
      <c r="X77" s="101"/>
      <c r="Y77" s="102" t="str">
        <f>IF(X77=0,"",VLOOKUP(X77,申込一覧!$AK$6:$AL$22,2,0))</f>
        <v/>
      </c>
      <c r="Z77" s="106"/>
      <c r="AA77" s="138"/>
      <c r="AB77" s="101"/>
      <c r="AC77" s="105" t="str">
        <f>IF(AB77=0,"",VLOOKUP(AB77,申込一覧!$AK$6:$AL$22,2,0))</f>
        <v/>
      </c>
      <c r="AD77" s="106"/>
      <c r="AE77" s="141"/>
      <c r="AG77" s="156"/>
      <c r="AH77" s="156"/>
      <c r="AI77" s="157">
        <f t="shared" si="1"/>
        <v>0</v>
      </c>
      <c r="AK77" s="148"/>
      <c r="AL77" s="148"/>
      <c r="AM77" s="148"/>
      <c r="AN77" s="148"/>
      <c r="AO77" s="148"/>
      <c r="AP77" s="148"/>
      <c r="AV77" s="150" t="s">
        <v>412</v>
      </c>
      <c r="AW77" s="29">
        <v>71</v>
      </c>
    </row>
    <row r="78" spans="1:49" x14ac:dyDescent="0.15">
      <c r="A78" s="144">
        <v>73</v>
      </c>
      <c r="B78" s="91" t="str">
        <f>IF(C78=0,"",VLOOKUP(C78,申込一覧!$AV$6:$AW$175,2,0))</f>
        <v/>
      </c>
      <c r="C78" s="92"/>
      <c r="D78" s="93"/>
      <c r="E78" s="92"/>
      <c r="F78" s="92"/>
      <c r="G78" s="94"/>
      <c r="H78" s="95"/>
      <c r="I78" s="96"/>
      <c r="J78" s="96"/>
      <c r="K78" s="97" t="str">
        <f>IF(H78=0,"",VLOOKUP(H78,申込一覧!$AY$6:$AZ$7,2,0))</f>
        <v/>
      </c>
      <c r="L78" s="98"/>
      <c r="M78" s="99"/>
      <c r="N78" s="99"/>
      <c r="O78" s="100"/>
      <c r="P78" s="101"/>
      <c r="Q78" s="102" t="str">
        <f>IF(P78=0,"",VLOOKUP(P78,申込一覧!$AG$6:$AH$100,2,0))</f>
        <v/>
      </c>
      <c r="R78" s="103"/>
      <c r="S78" s="104"/>
      <c r="T78" s="101"/>
      <c r="U78" s="105" t="str">
        <f>IF(T78=0,"",VLOOKUP(T78,申込一覧!$AG$6:$AH$100,2,0))</f>
        <v/>
      </c>
      <c r="V78" s="103"/>
      <c r="W78" s="104"/>
      <c r="X78" s="101"/>
      <c r="Y78" s="102" t="str">
        <f>IF(X78=0,"",VLOOKUP(X78,申込一覧!$AK$6:$AL$22,2,0))</f>
        <v/>
      </c>
      <c r="Z78" s="106"/>
      <c r="AA78" s="138"/>
      <c r="AB78" s="101"/>
      <c r="AC78" s="105" t="str">
        <f>IF(AB78=0,"",VLOOKUP(AB78,申込一覧!$AK$6:$AL$22,2,0))</f>
        <v/>
      </c>
      <c r="AD78" s="106"/>
      <c r="AE78" s="141"/>
      <c r="AG78" s="156"/>
      <c r="AH78" s="156"/>
      <c r="AI78" s="157">
        <f t="shared" si="1"/>
        <v>0</v>
      </c>
      <c r="AK78" s="148"/>
      <c r="AL78" s="148"/>
      <c r="AM78" s="148"/>
      <c r="AN78" s="148"/>
      <c r="AO78" s="148"/>
      <c r="AP78" s="148"/>
      <c r="AV78" s="150" t="s">
        <v>413</v>
      </c>
      <c r="AW78" s="29">
        <v>72</v>
      </c>
    </row>
    <row r="79" spans="1:49" x14ac:dyDescent="0.15">
      <c r="A79" s="144">
        <v>74</v>
      </c>
      <c r="B79" s="91" t="str">
        <f>IF(C79=0,"",VLOOKUP(C79,申込一覧!$AV$6:$AW$175,2,0))</f>
        <v/>
      </c>
      <c r="C79" s="92"/>
      <c r="D79" s="93"/>
      <c r="E79" s="92"/>
      <c r="F79" s="92"/>
      <c r="G79" s="94"/>
      <c r="H79" s="95"/>
      <c r="I79" s="96"/>
      <c r="J79" s="96"/>
      <c r="K79" s="97" t="str">
        <f>IF(H79=0,"",VLOOKUP(H79,申込一覧!$AY$6:$AZ$7,2,0))</f>
        <v/>
      </c>
      <c r="L79" s="98"/>
      <c r="M79" s="99"/>
      <c r="N79" s="99"/>
      <c r="O79" s="100"/>
      <c r="P79" s="101"/>
      <c r="Q79" s="102" t="str">
        <f>IF(P79=0,"",VLOOKUP(P79,申込一覧!$AG$6:$AH$100,2,0))</f>
        <v/>
      </c>
      <c r="R79" s="103"/>
      <c r="S79" s="104"/>
      <c r="T79" s="101"/>
      <c r="U79" s="105" t="str">
        <f>IF(T79=0,"",VLOOKUP(T79,申込一覧!$AG$6:$AH$100,2,0))</f>
        <v/>
      </c>
      <c r="V79" s="103"/>
      <c r="W79" s="104"/>
      <c r="X79" s="101"/>
      <c r="Y79" s="102" t="str">
        <f>IF(X79=0,"",VLOOKUP(X79,申込一覧!$AK$6:$AL$22,2,0))</f>
        <v/>
      </c>
      <c r="Z79" s="106"/>
      <c r="AA79" s="138"/>
      <c r="AB79" s="101"/>
      <c r="AC79" s="105" t="str">
        <f>IF(AB79=0,"",VLOOKUP(AB79,申込一覧!$AK$6:$AL$22,2,0))</f>
        <v/>
      </c>
      <c r="AD79" s="106"/>
      <c r="AE79" s="141"/>
      <c r="AG79" s="156"/>
      <c r="AH79" s="156"/>
      <c r="AI79" s="157">
        <f t="shared" si="1"/>
        <v>0</v>
      </c>
      <c r="AK79" s="148"/>
      <c r="AL79" s="148"/>
      <c r="AM79" s="148"/>
      <c r="AN79" s="148"/>
      <c r="AO79" s="148"/>
      <c r="AP79" s="148"/>
      <c r="AV79" s="150"/>
      <c r="AW79" s="29"/>
    </row>
    <row r="80" spans="1:49" x14ac:dyDescent="0.15">
      <c r="A80" s="144">
        <v>75</v>
      </c>
      <c r="B80" s="91" t="str">
        <f>IF(C80=0,"",VLOOKUP(C80,申込一覧!$AV$6:$AW$175,2,0))</f>
        <v/>
      </c>
      <c r="C80" s="92"/>
      <c r="D80" s="93"/>
      <c r="E80" s="92"/>
      <c r="F80" s="92"/>
      <c r="G80" s="94"/>
      <c r="H80" s="95"/>
      <c r="I80" s="96"/>
      <c r="J80" s="96"/>
      <c r="K80" s="97" t="str">
        <f>IF(H80=0,"",VLOOKUP(H80,申込一覧!$AY$6:$AZ$7,2,0))</f>
        <v/>
      </c>
      <c r="L80" s="98"/>
      <c r="M80" s="99"/>
      <c r="N80" s="99"/>
      <c r="O80" s="100"/>
      <c r="P80" s="101"/>
      <c r="Q80" s="102" t="str">
        <f>IF(P80=0,"",VLOOKUP(P80,申込一覧!$AG$6:$AH$100,2,0))</f>
        <v/>
      </c>
      <c r="R80" s="103"/>
      <c r="S80" s="104"/>
      <c r="T80" s="101"/>
      <c r="U80" s="105" t="str">
        <f>IF(T80=0,"",VLOOKUP(T80,申込一覧!$AG$6:$AH$100,2,0))</f>
        <v/>
      </c>
      <c r="V80" s="103"/>
      <c r="W80" s="104"/>
      <c r="X80" s="101"/>
      <c r="Y80" s="102" t="str">
        <f>IF(X80=0,"",VLOOKUP(X80,申込一覧!$AK$6:$AL$22,2,0))</f>
        <v/>
      </c>
      <c r="Z80" s="106"/>
      <c r="AA80" s="138"/>
      <c r="AB80" s="101"/>
      <c r="AC80" s="105" t="str">
        <f>IF(AB80=0,"",VLOOKUP(AB80,申込一覧!$AK$6:$AL$22,2,0))</f>
        <v/>
      </c>
      <c r="AD80" s="106"/>
      <c r="AE80" s="141"/>
      <c r="AG80" s="156"/>
      <c r="AH80" s="156"/>
      <c r="AI80" s="157">
        <f t="shared" si="1"/>
        <v>0</v>
      </c>
      <c r="AK80" s="148"/>
      <c r="AL80" s="148"/>
      <c r="AM80" s="148"/>
      <c r="AN80" s="148"/>
      <c r="AO80" s="148"/>
      <c r="AP80" s="148"/>
      <c r="AV80" s="150" t="s">
        <v>414</v>
      </c>
      <c r="AW80" s="29">
        <v>74</v>
      </c>
    </row>
    <row r="81" spans="1:49" x14ac:dyDescent="0.15">
      <c r="A81" s="144">
        <v>76</v>
      </c>
      <c r="B81" s="91" t="str">
        <f>IF(C81=0,"",VLOOKUP(C81,申込一覧!$AV$6:$AW$175,2,0))</f>
        <v/>
      </c>
      <c r="C81" s="92"/>
      <c r="D81" s="93"/>
      <c r="E81" s="92"/>
      <c r="F81" s="92"/>
      <c r="G81" s="94"/>
      <c r="H81" s="95"/>
      <c r="I81" s="96"/>
      <c r="J81" s="96"/>
      <c r="K81" s="97" t="str">
        <f>IF(H81=0,"",VLOOKUP(H81,申込一覧!$AY$6:$AZ$7,2,0))</f>
        <v/>
      </c>
      <c r="L81" s="98"/>
      <c r="M81" s="99"/>
      <c r="N81" s="99"/>
      <c r="O81" s="100"/>
      <c r="P81" s="101"/>
      <c r="Q81" s="102" t="str">
        <f>IF(P81=0,"",VLOOKUP(P81,申込一覧!$AG$6:$AH$100,2,0))</f>
        <v/>
      </c>
      <c r="R81" s="103"/>
      <c r="S81" s="104"/>
      <c r="T81" s="101"/>
      <c r="U81" s="105" t="str">
        <f>IF(T81=0,"",VLOOKUP(T81,申込一覧!$AG$6:$AH$100,2,0))</f>
        <v/>
      </c>
      <c r="V81" s="103"/>
      <c r="W81" s="104"/>
      <c r="X81" s="101"/>
      <c r="Y81" s="102" t="str">
        <f>IF(X81=0,"",VLOOKUP(X81,申込一覧!$AK$6:$AL$22,2,0))</f>
        <v/>
      </c>
      <c r="Z81" s="106"/>
      <c r="AA81" s="138"/>
      <c r="AB81" s="101"/>
      <c r="AC81" s="105" t="str">
        <f>IF(AB81=0,"",VLOOKUP(AB81,申込一覧!$AK$6:$AL$22,2,0))</f>
        <v/>
      </c>
      <c r="AD81" s="106"/>
      <c r="AE81" s="141"/>
      <c r="AG81" s="156"/>
      <c r="AH81" s="156"/>
      <c r="AI81" s="157">
        <f t="shared" si="1"/>
        <v>0</v>
      </c>
      <c r="AK81" s="148"/>
      <c r="AL81" s="148"/>
      <c r="AM81" s="148"/>
      <c r="AN81" s="148"/>
      <c r="AO81" s="148"/>
      <c r="AP81" s="148"/>
      <c r="AV81" s="150" t="s">
        <v>415</v>
      </c>
      <c r="AW81" s="29">
        <v>75</v>
      </c>
    </row>
    <row r="82" spans="1:49" x14ac:dyDescent="0.15">
      <c r="A82" s="144">
        <v>77</v>
      </c>
      <c r="B82" s="91" t="str">
        <f>IF(C82=0,"",VLOOKUP(C82,申込一覧!$AV$6:$AW$175,2,0))</f>
        <v/>
      </c>
      <c r="C82" s="92"/>
      <c r="D82" s="93"/>
      <c r="E82" s="92"/>
      <c r="F82" s="92"/>
      <c r="G82" s="94"/>
      <c r="H82" s="95"/>
      <c r="I82" s="96"/>
      <c r="J82" s="96"/>
      <c r="K82" s="97" t="str">
        <f>IF(H82=0,"",VLOOKUP(H82,申込一覧!$AY$6:$AZ$7,2,0))</f>
        <v/>
      </c>
      <c r="L82" s="98"/>
      <c r="M82" s="99"/>
      <c r="N82" s="99"/>
      <c r="O82" s="100"/>
      <c r="P82" s="101"/>
      <c r="Q82" s="102" t="str">
        <f>IF(P82=0,"",VLOOKUP(P82,申込一覧!$AG$6:$AH$100,2,0))</f>
        <v/>
      </c>
      <c r="R82" s="103"/>
      <c r="S82" s="104"/>
      <c r="T82" s="101"/>
      <c r="U82" s="105" t="str">
        <f>IF(T82=0,"",VLOOKUP(T82,申込一覧!$AG$6:$AH$100,2,0))</f>
        <v/>
      </c>
      <c r="V82" s="103"/>
      <c r="W82" s="104"/>
      <c r="X82" s="101"/>
      <c r="Y82" s="102" t="str">
        <f>IF(X82=0,"",VLOOKUP(X82,申込一覧!$AK$6:$AL$22,2,0))</f>
        <v/>
      </c>
      <c r="Z82" s="106"/>
      <c r="AA82" s="138"/>
      <c r="AB82" s="101"/>
      <c r="AC82" s="105" t="str">
        <f>IF(AB82=0,"",VLOOKUP(AB82,申込一覧!$AK$6:$AL$22,2,0))</f>
        <v/>
      </c>
      <c r="AD82" s="106"/>
      <c r="AE82" s="141"/>
      <c r="AG82" s="156"/>
      <c r="AH82" s="156"/>
      <c r="AI82" s="157">
        <f t="shared" si="1"/>
        <v>0</v>
      </c>
      <c r="AK82" s="148"/>
      <c r="AL82" s="148"/>
      <c r="AM82" s="148"/>
      <c r="AN82" s="148"/>
      <c r="AO82" s="148"/>
      <c r="AP82" s="148"/>
      <c r="AV82" s="150" t="s">
        <v>416</v>
      </c>
      <c r="AW82" s="29">
        <v>76</v>
      </c>
    </row>
    <row r="83" spans="1:49" x14ac:dyDescent="0.15">
      <c r="A83" s="144">
        <v>78</v>
      </c>
      <c r="B83" s="91" t="str">
        <f>IF(C83=0,"",VLOOKUP(C83,申込一覧!$AV$6:$AW$175,2,0))</f>
        <v/>
      </c>
      <c r="C83" s="92"/>
      <c r="D83" s="93"/>
      <c r="E83" s="92"/>
      <c r="F83" s="92"/>
      <c r="G83" s="94"/>
      <c r="H83" s="95"/>
      <c r="I83" s="96"/>
      <c r="J83" s="96"/>
      <c r="K83" s="97" t="str">
        <f>IF(H83=0,"",VLOOKUP(H83,申込一覧!$AY$6:$AZ$7,2,0))</f>
        <v/>
      </c>
      <c r="L83" s="98"/>
      <c r="M83" s="99"/>
      <c r="N83" s="99"/>
      <c r="O83" s="100"/>
      <c r="P83" s="101"/>
      <c r="Q83" s="102" t="str">
        <f>IF(P83=0,"",VLOOKUP(P83,申込一覧!$AG$6:$AH$100,2,0))</f>
        <v/>
      </c>
      <c r="R83" s="103"/>
      <c r="S83" s="104"/>
      <c r="T83" s="101"/>
      <c r="U83" s="105" t="str">
        <f>IF(T83=0,"",VLOOKUP(T83,申込一覧!$AG$6:$AH$100,2,0))</f>
        <v/>
      </c>
      <c r="V83" s="103"/>
      <c r="W83" s="104"/>
      <c r="X83" s="101"/>
      <c r="Y83" s="102" t="str">
        <f>IF(X83=0,"",VLOOKUP(X83,申込一覧!$AK$6:$AL$22,2,0))</f>
        <v/>
      </c>
      <c r="Z83" s="106"/>
      <c r="AA83" s="138"/>
      <c r="AB83" s="101"/>
      <c r="AC83" s="105" t="str">
        <f>IF(AB83=0,"",VLOOKUP(AB83,申込一覧!$AK$6:$AL$22,2,0))</f>
        <v/>
      </c>
      <c r="AD83" s="106"/>
      <c r="AE83" s="141"/>
      <c r="AG83" s="156"/>
      <c r="AH83" s="156"/>
      <c r="AI83" s="157">
        <f t="shared" si="1"/>
        <v>0</v>
      </c>
      <c r="AK83" s="148"/>
      <c r="AL83" s="148"/>
      <c r="AM83" s="148"/>
      <c r="AN83" s="148"/>
      <c r="AO83" s="148"/>
      <c r="AP83" s="148"/>
      <c r="AV83" s="150" t="s">
        <v>417</v>
      </c>
      <c r="AW83" s="29">
        <v>77</v>
      </c>
    </row>
    <row r="84" spans="1:49" x14ac:dyDescent="0.15">
      <c r="A84" s="144">
        <v>79</v>
      </c>
      <c r="B84" s="91" t="str">
        <f>IF(C84=0,"",VLOOKUP(C84,申込一覧!$AV$6:$AW$175,2,0))</f>
        <v/>
      </c>
      <c r="C84" s="92"/>
      <c r="D84" s="93"/>
      <c r="E84" s="92"/>
      <c r="F84" s="92"/>
      <c r="G84" s="94"/>
      <c r="H84" s="95"/>
      <c r="I84" s="96"/>
      <c r="J84" s="96"/>
      <c r="K84" s="97" t="str">
        <f>IF(H84=0,"",VLOOKUP(H84,申込一覧!$AY$6:$AZ$7,2,0))</f>
        <v/>
      </c>
      <c r="L84" s="98"/>
      <c r="M84" s="99"/>
      <c r="N84" s="99"/>
      <c r="O84" s="100"/>
      <c r="P84" s="101"/>
      <c r="Q84" s="102" t="str">
        <f>IF(P84=0,"",VLOOKUP(P84,申込一覧!$AG$6:$AH$100,2,0))</f>
        <v/>
      </c>
      <c r="R84" s="103"/>
      <c r="S84" s="104"/>
      <c r="T84" s="101"/>
      <c r="U84" s="105" t="str">
        <f>IF(T84=0,"",VLOOKUP(T84,申込一覧!$AG$6:$AH$100,2,0))</f>
        <v/>
      </c>
      <c r="V84" s="103"/>
      <c r="W84" s="104"/>
      <c r="X84" s="101"/>
      <c r="Y84" s="102" t="str">
        <f>IF(X84=0,"",VLOOKUP(X84,申込一覧!$AK$6:$AL$22,2,0))</f>
        <v/>
      </c>
      <c r="Z84" s="106"/>
      <c r="AA84" s="138"/>
      <c r="AB84" s="101"/>
      <c r="AC84" s="105" t="str">
        <f>IF(AB84=0,"",VLOOKUP(AB84,申込一覧!$AK$6:$AL$22,2,0))</f>
        <v/>
      </c>
      <c r="AD84" s="106"/>
      <c r="AE84" s="141"/>
      <c r="AG84" s="156"/>
      <c r="AH84" s="156"/>
      <c r="AI84" s="157">
        <f t="shared" si="1"/>
        <v>0</v>
      </c>
      <c r="AK84" s="148"/>
      <c r="AL84" s="148"/>
      <c r="AM84" s="148"/>
      <c r="AN84" s="148"/>
      <c r="AO84" s="148"/>
      <c r="AP84" s="148"/>
      <c r="AV84" s="150" t="s">
        <v>418</v>
      </c>
      <c r="AW84" s="29">
        <v>78</v>
      </c>
    </row>
    <row r="85" spans="1:49" x14ac:dyDescent="0.15">
      <c r="A85" s="144">
        <v>80</v>
      </c>
      <c r="B85" s="91" t="str">
        <f>IF(C85=0,"",VLOOKUP(C85,申込一覧!$AV$6:$AW$175,2,0))</f>
        <v/>
      </c>
      <c r="C85" s="92"/>
      <c r="D85" s="93"/>
      <c r="E85" s="92"/>
      <c r="F85" s="92"/>
      <c r="G85" s="94"/>
      <c r="H85" s="95"/>
      <c r="I85" s="96"/>
      <c r="J85" s="96"/>
      <c r="K85" s="97" t="str">
        <f>IF(H85=0,"",VLOOKUP(H85,申込一覧!$AY$6:$AZ$7,2,0))</f>
        <v/>
      </c>
      <c r="L85" s="98"/>
      <c r="M85" s="99"/>
      <c r="N85" s="99"/>
      <c r="O85" s="100"/>
      <c r="P85" s="101"/>
      <c r="Q85" s="102" t="str">
        <f>IF(P85=0,"",VLOOKUP(P85,申込一覧!$AG$6:$AH$100,2,0))</f>
        <v/>
      </c>
      <c r="R85" s="103"/>
      <c r="S85" s="104"/>
      <c r="T85" s="101"/>
      <c r="U85" s="105" t="str">
        <f>IF(T85=0,"",VLOOKUP(T85,申込一覧!$AG$6:$AH$100,2,0))</f>
        <v/>
      </c>
      <c r="V85" s="103"/>
      <c r="W85" s="104"/>
      <c r="X85" s="101"/>
      <c r="Y85" s="102" t="str">
        <f>IF(X85=0,"",VLOOKUP(X85,申込一覧!$AK$6:$AL$22,2,0))</f>
        <v/>
      </c>
      <c r="Z85" s="106"/>
      <c r="AA85" s="138"/>
      <c r="AB85" s="101"/>
      <c r="AC85" s="105" t="str">
        <f>IF(AB85=0,"",VLOOKUP(AB85,申込一覧!$AK$6:$AL$22,2,0))</f>
        <v/>
      </c>
      <c r="AD85" s="106"/>
      <c r="AE85" s="141"/>
      <c r="AG85" s="156"/>
      <c r="AH85" s="156"/>
      <c r="AI85" s="157">
        <f t="shared" si="1"/>
        <v>0</v>
      </c>
      <c r="AK85" s="148"/>
      <c r="AL85" s="148"/>
      <c r="AM85" s="148"/>
      <c r="AN85" s="148"/>
      <c r="AO85" s="148"/>
      <c r="AP85" s="148"/>
      <c r="AV85" s="150" t="s">
        <v>419</v>
      </c>
      <c r="AW85" s="29">
        <v>79</v>
      </c>
    </row>
    <row r="86" spans="1:49" x14ac:dyDescent="0.15">
      <c r="A86" s="144">
        <v>81</v>
      </c>
      <c r="B86" s="91" t="str">
        <f>IF(C86=0,"",VLOOKUP(C86,申込一覧!$AV$6:$AW$175,2,0))</f>
        <v/>
      </c>
      <c r="C86" s="92"/>
      <c r="D86" s="93"/>
      <c r="E86" s="92"/>
      <c r="F86" s="92"/>
      <c r="G86" s="94"/>
      <c r="H86" s="95"/>
      <c r="I86" s="96"/>
      <c r="J86" s="96"/>
      <c r="K86" s="97" t="str">
        <f>IF(H86=0,"",VLOOKUP(H86,申込一覧!$AY$6:$AZ$7,2,0))</f>
        <v/>
      </c>
      <c r="L86" s="98"/>
      <c r="M86" s="99"/>
      <c r="N86" s="99"/>
      <c r="O86" s="100"/>
      <c r="P86" s="101"/>
      <c r="Q86" s="102" t="str">
        <f>IF(P86=0,"",VLOOKUP(P86,申込一覧!$AG$6:$AH$100,2,0))</f>
        <v/>
      </c>
      <c r="R86" s="103"/>
      <c r="S86" s="104"/>
      <c r="T86" s="101"/>
      <c r="U86" s="105" t="str">
        <f>IF(T86=0,"",VLOOKUP(T86,申込一覧!$AG$6:$AH$100,2,0))</f>
        <v/>
      </c>
      <c r="V86" s="103"/>
      <c r="W86" s="104"/>
      <c r="X86" s="101"/>
      <c r="Y86" s="102" t="str">
        <f>IF(X86=0,"",VLOOKUP(X86,申込一覧!$AK$6:$AL$22,2,0))</f>
        <v/>
      </c>
      <c r="Z86" s="106"/>
      <c r="AA86" s="138"/>
      <c r="AB86" s="101"/>
      <c r="AC86" s="105" t="str">
        <f>IF(AB86=0,"",VLOOKUP(AB86,申込一覧!$AK$6:$AL$22,2,0))</f>
        <v/>
      </c>
      <c r="AD86" s="106"/>
      <c r="AE86" s="141"/>
      <c r="AG86" s="156"/>
      <c r="AH86" s="156"/>
      <c r="AI86" s="157">
        <f t="shared" si="1"/>
        <v>0</v>
      </c>
      <c r="AK86" s="148"/>
      <c r="AL86" s="148"/>
      <c r="AM86" s="148"/>
      <c r="AN86" s="148"/>
      <c r="AO86" s="148"/>
      <c r="AP86" s="148"/>
      <c r="AV86" s="150" t="s">
        <v>420</v>
      </c>
      <c r="AW86" s="29">
        <v>80</v>
      </c>
    </row>
    <row r="87" spans="1:49" x14ac:dyDescent="0.15">
      <c r="A87" s="144">
        <v>82</v>
      </c>
      <c r="B87" s="91" t="str">
        <f>IF(C87=0,"",VLOOKUP(C87,申込一覧!$AV$6:$AW$175,2,0))</f>
        <v/>
      </c>
      <c r="C87" s="92"/>
      <c r="D87" s="93"/>
      <c r="E87" s="92"/>
      <c r="F87" s="92"/>
      <c r="G87" s="94"/>
      <c r="H87" s="95"/>
      <c r="I87" s="96"/>
      <c r="J87" s="96"/>
      <c r="K87" s="97" t="str">
        <f>IF(H87=0,"",VLOOKUP(H87,申込一覧!$AY$6:$AZ$7,2,0))</f>
        <v/>
      </c>
      <c r="L87" s="98"/>
      <c r="M87" s="99"/>
      <c r="N87" s="99"/>
      <c r="O87" s="100"/>
      <c r="P87" s="101"/>
      <c r="Q87" s="102" t="str">
        <f>IF(P87=0,"",VLOOKUP(P87,申込一覧!$AG$6:$AH$100,2,0))</f>
        <v/>
      </c>
      <c r="R87" s="103"/>
      <c r="S87" s="104"/>
      <c r="T87" s="101"/>
      <c r="U87" s="105" t="str">
        <f>IF(T87=0,"",VLOOKUP(T87,申込一覧!$AG$6:$AH$100,2,0))</f>
        <v/>
      </c>
      <c r="V87" s="103"/>
      <c r="W87" s="104"/>
      <c r="X87" s="101"/>
      <c r="Y87" s="102" t="str">
        <f>IF(X87=0,"",VLOOKUP(X87,申込一覧!$AK$6:$AL$22,2,0))</f>
        <v/>
      </c>
      <c r="Z87" s="106"/>
      <c r="AA87" s="138"/>
      <c r="AB87" s="101"/>
      <c r="AC87" s="105" t="str">
        <f>IF(AB87=0,"",VLOOKUP(AB87,申込一覧!$AK$6:$AL$22,2,0))</f>
        <v/>
      </c>
      <c r="AD87" s="106"/>
      <c r="AE87" s="141"/>
      <c r="AG87" s="156"/>
      <c r="AH87" s="156"/>
      <c r="AI87" s="157">
        <f t="shared" si="1"/>
        <v>0</v>
      </c>
      <c r="AK87" s="148"/>
      <c r="AL87" s="148"/>
      <c r="AM87" s="148"/>
      <c r="AN87" s="148"/>
      <c r="AO87" s="148"/>
      <c r="AP87" s="148"/>
      <c r="AV87" s="150" t="s">
        <v>421</v>
      </c>
      <c r="AW87" s="29">
        <v>81</v>
      </c>
    </row>
    <row r="88" spans="1:49" x14ac:dyDescent="0.15">
      <c r="A88" s="144">
        <v>83</v>
      </c>
      <c r="B88" s="91" t="str">
        <f>IF(C88=0,"",VLOOKUP(C88,申込一覧!$AV$6:$AW$175,2,0))</f>
        <v/>
      </c>
      <c r="C88" s="92"/>
      <c r="D88" s="93"/>
      <c r="E88" s="92"/>
      <c r="F88" s="92"/>
      <c r="G88" s="94"/>
      <c r="H88" s="95"/>
      <c r="I88" s="96"/>
      <c r="J88" s="96"/>
      <c r="K88" s="97" t="str">
        <f>IF(H88=0,"",VLOOKUP(H88,申込一覧!$AY$6:$AZ$7,2,0))</f>
        <v/>
      </c>
      <c r="L88" s="98"/>
      <c r="M88" s="99"/>
      <c r="N88" s="99"/>
      <c r="O88" s="100"/>
      <c r="P88" s="101"/>
      <c r="Q88" s="102" t="str">
        <f>IF(P88=0,"",VLOOKUP(P88,申込一覧!$AG$6:$AH$100,2,0))</f>
        <v/>
      </c>
      <c r="R88" s="103"/>
      <c r="S88" s="104"/>
      <c r="T88" s="101"/>
      <c r="U88" s="105" t="str">
        <f>IF(T88=0,"",VLOOKUP(T88,申込一覧!$AG$6:$AH$100,2,0))</f>
        <v/>
      </c>
      <c r="V88" s="103"/>
      <c r="W88" s="104"/>
      <c r="X88" s="101"/>
      <c r="Y88" s="102" t="str">
        <f>IF(X88=0,"",VLOOKUP(X88,申込一覧!$AK$6:$AL$22,2,0))</f>
        <v/>
      </c>
      <c r="Z88" s="106"/>
      <c r="AA88" s="138"/>
      <c r="AB88" s="101"/>
      <c r="AC88" s="105" t="str">
        <f>IF(AB88=0,"",VLOOKUP(AB88,申込一覧!$AK$6:$AL$22,2,0))</f>
        <v/>
      </c>
      <c r="AD88" s="106"/>
      <c r="AE88" s="141"/>
      <c r="AG88" s="156"/>
      <c r="AH88" s="156"/>
      <c r="AI88" s="157">
        <f t="shared" si="1"/>
        <v>0</v>
      </c>
      <c r="AK88" s="148"/>
      <c r="AL88" s="148"/>
      <c r="AM88" s="148"/>
      <c r="AN88" s="148"/>
      <c r="AO88" s="148"/>
      <c r="AP88" s="148"/>
      <c r="AV88" s="150" t="s">
        <v>422</v>
      </c>
      <c r="AW88" s="29">
        <v>82</v>
      </c>
    </row>
    <row r="89" spans="1:49" x14ac:dyDescent="0.15">
      <c r="A89" s="144">
        <v>84</v>
      </c>
      <c r="B89" s="91" t="str">
        <f>IF(C89=0,"",VLOOKUP(C89,申込一覧!$AV$6:$AW$175,2,0))</f>
        <v/>
      </c>
      <c r="C89" s="92"/>
      <c r="D89" s="93"/>
      <c r="E89" s="92"/>
      <c r="F89" s="92"/>
      <c r="G89" s="94"/>
      <c r="H89" s="95"/>
      <c r="I89" s="96"/>
      <c r="J89" s="96"/>
      <c r="K89" s="97" t="str">
        <f>IF(H89=0,"",VLOOKUP(H89,申込一覧!$AY$6:$AZ$7,2,0))</f>
        <v/>
      </c>
      <c r="L89" s="98"/>
      <c r="M89" s="99"/>
      <c r="N89" s="99"/>
      <c r="O89" s="100"/>
      <c r="P89" s="101"/>
      <c r="Q89" s="102" t="str">
        <f>IF(P89=0,"",VLOOKUP(P89,申込一覧!$AG$6:$AH$100,2,0))</f>
        <v/>
      </c>
      <c r="R89" s="103"/>
      <c r="S89" s="104"/>
      <c r="T89" s="101"/>
      <c r="U89" s="105" t="str">
        <f>IF(T89=0,"",VLOOKUP(T89,申込一覧!$AG$6:$AH$100,2,0))</f>
        <v/>
      </c>
      <c r="V89" s="103"/>
      <c r="W89" s="104"/>
      <c r="X89" s="101"/>
      <c r="Y89" s="102" t="str">
        <f>IF(X89=0,"",VLOOKUP(X89,申込一覧!$AK$6:$AL$22,2,0))</f>
        <v/>
      </c>
      <c r="Z89" s="106"/>
      <c r="AA89" s="138"/>
      <c r="AB89" s="101"/>
      <c r="AC89" s="105" t="str">
        <f>IF(AB89=0,"",VLOOKUP(AB89,申込一覧!$AK$6:$AL$22,2,0))</f>
        <v/>
      </c>
      <c r="AD89" s="106"/>
      <c r="AE89" s="141"/>
      <c r="AG89" s="156"/>
      <c r="AH89" s="156"/>
      <c r="AI89" s="157">
        <f t="shared" si="1"/>
        <v>0</v>
      </c>
      <c r="AK89" s="148"/>
      <c r="AL89" s="148"/>
      <c r="AM89" s="148"/>
      <c r="AN89" s="148"/>
      <c r="AO89" s="148"/>
      <c r="AP89" s="148"/>
      <c r="AV89" s="150" t="s">
        <v>423</v>
      </c>
      <c r="AW89" s="29">
        <v>83</v>
      </c>
    </row>
    <row r="90" spans="1:49" x14ac:dyDescent="0.15">
      <c r="A90" s="144">
        <v>85</v>
      </c>
      <c r="B90" s="91" t="str">
        <f>IF(C90=0,"",VLOOKUP(C90,申込一覧!$AV$6:$AW$175,2,0))</f>
        <v/>
      </c>
      <c r="C90" s="92"/>
      <c r="D90" s="93"/>
      <c r="E90" s="92"/>
      <c r="F90" s="92"/>
      <c r="G90" s="94"/>
      <c r="H90" s="95"/>
      <c r="I90" s="96"/>
      <c r="J90" s="96"/>
      <c r="K90" s="97" t="str">
        <f>IF(H90=0,"",VLOOKUP(H90,申込一覧!$AY$6:$AZ$7,2,0))</f>
        <v/>
      </c>
      <c r="L90" s="98"/>
      <c r="M90" s="99"/>
      <c r="N90" s="99"/>
      <c r="O90" s="100"/>
      <c r="P90" s="101"/>
      <c r="Q90" s="102" t="str">
        <f>IF(P90=0,"",VLOOKUP(P90,申込一覧!$AG$6:$AH$100,2,0))</f>
        <v/>
      </c>
      <c r="R90" s="103"/>
      <c r="S90" s="104"/>
      <c r="T90" s="101"/>
      <c r="U90" s="105" t="str">
        <f>IF(T90=0,"",VLOOKUP(T90,申込一覧!$AG$6:$AH$100,2,0))</f>
        <v/>
      </c>
      <c r="V90" s="103"/>
      <c r="W90" s="104"/>
      <c r="X90" s="101"/>
      <c r="Y90" s="102" t="str">
        <f>IF(X90=0,"",VLOOKUP(X90,申込一覧!$AK$6:$AL$22,2,0))</f>
        <v/>
      </c>
      <c r="Z90" s="106"/>
      <c r="AA90" s="138"/>
      <c r="AB90" s="101"/>
      <c r="AC90" s="105" t="str">
        <f>IF(AB90=0,"",VLOOKUP(AB90,申込一覧!$AK$6:$AL$22,2,0))</f>
        <v/>
      </c>
      <c r="AD90" s="106"/>
      <c r="AE90" s="141"/>
      <c r="AG90" s="156"/>
      <c r="AH90" s="156"/>
      <c r="AI90" s="157">
        <f t="shared" si="1"/>
        <v>0</v>
      </c>
      <c r="AK90" s="148"/>
      <c r="AL90" s="148"/>
      <c r="AM90" s="148"/>
      <c r="AN90" s="148"/>
      <c r="AO90" s="148"/>
      <c r="AP90" s="148"/>
      <c r="AV90" s="150" t="s">
        <v>424</v>
      </c>
      <c r="AW90" s="29">
        <v>84</v>
      </c>
    </row>
    <row r="91" spans="1:49" x14ac:dyDescent="0.15">
      <c r="A91" s="144">
        <v>86</v>
      </c>
      <c r="B91" s="91" t="str">
        <f>IF(C91=0,"",VLOOKUP(C91,申込一覧!$AV$6:$AW$175,2,0))</f>
        <v/>
      </c>
      <c r="C91" s="92"/>
      <c r="D91" s="93"/>
      <c r="E91" s="92"/>
      <c r="F91" s="92"/>
      <c r="G91" s="94"/>
      <c r="H91" s="95"/>
      <c r="I91" s="96"/>
      <c r="J91" s="96"/>
      <c r="K91" s="97" t="str">
        <f>IF(H91=0,"",VLOOKUP(H91,申込一覧!$AY$6:$AZ$7,2,0))</f>
        <v/>
      </c>
      <c r="L91" s="98"/>
      <c r="M91" s="99"/>
      <c r="N91" s="99"/>
      <c r="O91" s="100"/>
      <c r="P91" s="101"/>
      <c r="Q91" s="102" t="str">
        <f>IF(P91=0,"",VLOOKUP(P91,申込一覧!$AG$6:$AH$100,2,0))</f>
        <v/>
      </c>
      <c r="R91" s="103"/>
      <c r="S91" s="104"/>
      <c r="T91" s="101"/>
      <c r="U91" s="105" t="str">
        <f>IF(T91=0,"",VLOOKUP(T91,申込一覧!$AG$6:$AH$100,2,0))</f>
        <v/>
      </c>
      <c r="V91" s="103"/>
      <c r="W91" s="104"/>
      <c r="X91" s="101"/>
      <c r="Y91" s="102" t="str">
        <f>IF(X91=0,"",VLOOKUP(X91,申込一覧!$AK$6:$AL$22,2,0))</f>
        <v/>
      </c>
      <c r="Z91" s="106"/>
      <c r="AA91" s="138"/>
      <c r="AB91" s="101"/>
      <c r="AC91" s="105" t="str">
        <f>IF(AB91=0,"",VLOOKUP(AB91,申込一覧!$AK$6:$AL$22,2,0))</f>
        <v/>
      </c>
      <c r="AD91" s="106"/>
      <c r="AE91" s="141"/>
      <c r="AG91" s="156"/>
      <c r="AH91" s="156"/>
      <c r="AI91" s="157">
        <f t="shared" si="1"/>
        <v>0</v>
      </c>
      <c r="AK91" s="148"/>
      <c r="AL91" s="148"/>
      <c r="AM91" s="148"/>
      <c r="AN91" s="148"/>
      <c r="AO91" s="148"/>
      <c r="AP91" s="148"/>
      <c r="AV91" s="150" t="s">
        <v>615</v>
      </c>
      <c r="AW91" s="29">
        <v>85</v>
      </c>
    </row>
    <row r="92" spans="1:49" x14ac:dyDescent="0.15">
      <c r="A92" s="144">
        <v>87</v>
      </c>
      <c r="B92" s="91" t="str">
        <f>IF(C92=0,"",VLOOKUP(C92,申込一覧!$AV$6:$AW$175,2,0))</f>
        <v/>
      </c>
      <c r="C92" s="92"/>
      <c r="D92" s="93"/>
      <c r="E92" s="92"/>
      <c r="F92" s="92"/>
      <c r="G92" s="94"/>
      <c r="H92" s="95"/>
      <c r="I92" s="96"/>
      <c r="J92" s="96"/>
      <c r="K92" s="97" t="str">
        <f>IF(H92=0,"",VLOOKUP(H92,申込一覧!$AY$6:$AZ$7,2,0))</f>
        <v/>
      </c>
      <c r="L92" s="98"/>
      <c r="M92" s="99"/>
      <c r="N92" s="99"/>
      <c r="O92" s="100"/>
      <c r="P92" s="101"/>
      <c r="Q92" s="102" t="str">
        <f>IF(P92=0,"",VLOOKUP(P92,申込一覧!$AG$6:$AH$100,2,0))</f>
        <v/>
      </c>
      <c r="R92" s="103"/>
      <c r="S92" s="104"/>
      <c r="T92" s="101"/>
      <c r="U92" s="105" t="str">
        <f>IF(T92=0,"",VLOOKUP(T92,申込一覧!$AG$6:$AH$100,2,0))</f>
        <v/>
      </c>
      <c r="V92" s="103"/>
      <c r="W92" s="104"/>
      <c r="X92" s="101"/>
      <c r="Y92" s="102" t="str">
        <f>IF(X92=0,"",VLOOKUP(X92,申込一覧!$AK$6:$AL$22,2,0))</f>
        <v/>
      </c>
      <c r="Z92" s="106"/>
      <c r="AA92" s="138"/>
      <c r="AB92" s="101"/>
      <c r="AC92" s="105" t="str">
        <f>IF(AB92=0,"",VLOOKUP(AB92,申込一覧!$AK$6:$AL$22,2,0))</f>
        <v/>
      </c>
      <c r="AD92" s="106"/>
      <c r="AE92" s="141"/>
      <c r="AG92" s="156"/>
      <c r="AH92" s="156"/>
      <c r="AI92" s="157">
        <f t="shared" si="1"/>
        <v>0</v>
      </c>
      <c r="AK92" s="148"/>
      <c r="AL92" s="148"/>
      <c r="AM92" s="148"/>
      <c r="AN92" s="148"/>
      <c r="AO92" s="148"/>
      <c r="AP92" s="148"/>
      <c r="AV92" s="150" t="s">
        <v>425</v>
      </c>
      <c r="AW92" s="29">
        <v>86</v>
      </c>
    </row>
    <row r="93" spans="1:49" x14ac:dyDescent="0.15">
      <c r="A93" s="144">
        <v>88</v>
      </c>
      <c r="B93" s="91" t="str">
        <f>IF(C93=0,"",VLOOKUP(C93,申込一覧!$AV$6:$AW$175,2,0))</f>
        <v/>
      </c>
      <c r="C93" s="92"/>
      <c r="D93" s="93"/>
      <c r="E93" s="92"/>
      <c r="F93" s="92"/>
      <c r="G93" s="94"/>
      <c r="H93" s="95"/>
      <c r="I93" s="96"/>
      <c r="J93" s="96"/>
      <c r="K93" s="97" t="str">
        <f>IF(H93=0,"",VLOOKUP(H93,申込一覧!$AY$6:$AZ$7,2,0))</f>
        <v/>
      </c>
      <c r="L93" s="98"/>
      <c r="M93" s="99"/>
      <c r="N93" s="99"/>
      <c r="O93" s="100"/>
      <c r="P93" s="101"/>
      <c r="Q93" s="102" t="str">
        <f>IF(P93=0,"",VLOOKUP(P93,申込一覧!$AG$6:$AH$100,2,0))</f>
        <v/>
      </c>
      <c r="R93" s="103"/>
      <c r="S93" s="104"/>
      <c r="T93" s="101"/>
      <c r="U93" s="105" t="str">
        <f>IF(T93=0,"",VLOOKUP(T93,申込一覧!$AG$6:$AH$100,2,0))</f>
        <v/>
      </c>
      <c r="V93" s="103"/>
      <c r="W93" s="104"/>
      <c r="X93" s="101"/>
      <c r="Y93" s="102" t="str">
        <f>IF(X93=0,"",VLOOKUP(X93,申込一覧!$AK$6:$AL$22,2,0))</f>
        <v/>
      </c>
      <c r="Z93" s="106"/>
      <c r="AA93" s="138"/>
      <c r="AB93" s="101"/>
      <c r="AC93" s="105" t="str">
        <f>IF(AB93=0,"",VLOOKUP(AB93,申込一覧!$AK$6:$AL$22,2,0))</f>
        <v/>
      </c>
      <c r="AD93" s="106"/>
      <c r="AE93" s="141"/>
      <c r="AG93" s="156"/>
      <c r="AH93" s="156"/>
      <c r="AI93" s="157">
        <f t="shared" si="1"/>
        <v>0</v>
      </c>
      <c r="AK93" s="148"/>
      <c r="AL93" s="148"/>
      <c r="AM93" s="148"/>
      <c r="AN93" s="148"/>
      <c r="AO93" s="148"/>
      <c r="AP93" s="148"/>
      <c r="AV93" s="150" t="s">
        <v>426</v>
      </c>
      <c r="AW93" s="29">
        <v>87</v>
      </c>
    </row>
    <row r="94" spans="1:49" x14ac:dyDescent="0.15">
      <c r="A94" s="144">
        <v>89</v>
      </c>
      <c r="B94" s="91" t="str">
        <f>IF(C94=0,"",VLOOKUP(C94,申込一覧!$AV$6:$AW$175,2,0))</f>
        <v/>
      </c>
      <c r="C94" s="92"/>
      <c r="D94" s="93"/>
      <c r="E94" s="92"/>
      <c r="F94" s="92"/>
      <c r="G94" s="94"/>
      <c r="H94" s="95"/>
      <c r="I94" s="96"/>
      <c r="J94" s="96"/>
      <c r="K94" s="97" t="str">
        <f>IF(H94=0,"",VLOOKUP(H94,申込一覧!$AY$6:$AZ$7,2,0))</f>
        <v/>
      </c>
      <c r="L94" s="98"/>
      <c r="M94" s="99"/>
      <c r="N94" s="99"/>
      <c r="O94" s="100"/>
      <c r="P94" s="101"/>
      <c r="Q94" s="102" t="str">
        <f>IF(P94=0,"",VLOOKUP(P94,申込一覧!$AG$6:$AH$100,2,0))</f>
        <v/>
      </c>
      <c r="R94" s="103"/>
      <c r="S94" s="104"/>
      <c r="T94" s="101"/>
      <c r="U94" s="105" t="str">
        <f>IF(T94=0,"",VLOOKUP(T94,申込一覧!$AG$6:$AH$100,2,0))</f>
        <v/>
      </c>
      <c r="V94" s="103"/>
      <c r="W94" s="104"/>
      <c r="X94" s="101"/>
      <c r="Y94" s="102" t="str">
        <f>IF(X94=0,"",VLOOKUP(X94,申込一覧!$AK$6:$AL$22,2,0))</f>
        <v/>
      </c>
      <c r="Z94" s="106"/>
      <c r="AA94" s="138"/>
      <c r="AB94" s="101"/>
      <c r="AC94" s="105" t="str">
        <f>IF(AB94=0,"",VLOOKUP(AB94,申込一覧!$AK$6:$AL$22,2,0))</f>
        <v/>
      </c>
      <c r="AD94" s="106"/>
      <c r="AE94" s="141"/>
      <c r="AG94" s="156"/>
      <c r="AH94" s="156"/>
      <c r="AI94" s="157">
        <f t="shared" si="1"/>
        <v>0</v>
      </c>
      <c r="AK94" s="148"/>
      <c r="AL94" s="148"/>
      <c r="AM94" s="148"/>
      <c r="AN94" s="148"/>
      <c r="AO94" s="148"/>
      <c r="AP94" s="148"/>
      <c r="AV94" s="150" t="s">
        <v>427</v>
      </c>
      <c r="AW94" s="29">
        <v>88</v>
      </c>
    </row>
    <row r="95" spans="1:49" x14ac:dyDescent="0.15">
      <c r="A95" s="144">
        <v>90</v>
      </c>
      <c r="B95" s="91" t="str">
        <f>IF(C95=0,"",VLOOKUP(C95,申込一覧!$AV$6:$AW$175,2,0))</f>
        <v/>
      </c>
      <c r="C95" s="92"/>
      <c r="D95" s="93"/>
      <c r="E95" s="92"/>
      <c r="F95" s="92"/>
      <c r="G95" s="94"/>
      <c r="H95" s="95"/>
      <c r="I95" s="96"/>
      <c r="J95" s="96"/>
      <c r="K95" s="97" t="str">
        <f>IF(H95=0,"",VLOOKUP(H95,申込一覧!$AY$6:$AZ$7,2,0))</f>
        <v/>
      </c>
      <c r="L95" s="98"/>
      <c r="M95" s="99"/>
      <c r="N95" s="99"/>
      <c r="O95" s="100"/>
      <c r="P95" s="101"/>
      <c r="Q95" s="102" t="str">
        <f>IF(P95=0,"",VLOOKUP(P95,申込一覧!$AG$6:$AH$100,2,0))</f>
        <v/>
      </c>
      <c r="R95" s="103"/>
      <c r="S95" s="104"/>
      <c r="T95" s="101"/>
      <c r="U95" s="105" t="str">
        <f>IF(T95=0,"",VLOOKUP(T95,申込一覧!$AG$6:$AH$100,2,0))</f>
        <v/>
      </c>
      <c r="V95" s="103"/>
      <c r="W95" s="104"/>
      <c r="X95" s="101"/>
      <c r="Y95" s="102" t="str">
        <f>IF(X95=0,"",VLOOKUP(X95,申込一覧!$AK$6:$AL$22,2,0))</f>
        <v/>
      </c>
      <c r="Z95" s="106"/>
      <c r="AA95" s="138"/>
      <c r="AB95" s="101"/>
      <c r="AC95" s="105" t="str">
        <f>IF(AB95=0,"",VLOOKUP(AB95,申込一覧!$AK$6:$AL$22,2,0))</f>
        <v/>
      </c>
      <c r="AD95" s="106"/>
      <c r="AE95" s="141"/>
      <c r="AG95" s="156"/>
      <c r="AH95" s="156"/>
      <c r="AI95" s="157">
        <f t="shared" si="1"/>
        <v>0</v>
      </c>
      <c r="AK95" s="148"/>
      <c r="AL95" s="148"/>
      <c r="AM95" s="148"/>
      <c r="AN95" s="148"/>
      <c r="AO95" s="148"/>
      <c r="AP95" s="148"/>
      <c r="AV95" s="150" t="s">
        <v>428</v>
      </c>
      <c r="AW95" s="29">
        <v>89</v>
      </c>
    </row>
    <row r="96" spans="1:49" x14ac:dyDescent="0.15">
      <c r="A96" s="144">
        <v>91</v>
      </c>
      <c r="B96" s="91" t="str">
        <f>IF(C96=0,"",VLOOKUP(C96,申込一覧!$AV$6:$AW$175,2,0))</f>
        <v/>
      </c>
      <c r="C96" s="92"/>
      <c r="D96" s="93"/>
      <c r="E96" s="92"/>
      <c r="F96" s="92"/>
      <c r="G96" s="94"/>
      <c r="H96" s="95"/>
      <c r="I96" s="96"/>
      <c r="J96" s="96"/>
      <c r="K96" s="97" t="str">
        <f>IF(H96=0,"",VLOOKUP(H96,申込一覧!$AY$6:$AZ$7,2,0))</f>
        <v/>
      </c>
      <c r="L96" s="98"/>
      <c r="M96" s="99"/>
      <c r="N96" s="99"/>
      <c r="O96" s="100"/>
      <c r="P96" s="101"/>
      <c r="Q96" s="102" t="str">
        <f>IF(P96=0,"",VLOOKUP(P96,申込一覧!$AG$6:$AH$100,2,0))</f>
        <v/>
      </c>
      <c r="R96" s="103"/>
      <c r="S96" s="104"/>
      <c r="T96" s="101"/>
      <c r="U96" s="105" t="str">
        <f>IF(T96=0,"",VLOOKUP(T96,申込一覧!$AG$6:$AH$100,2,0))</f>
        <v/>
      </c>
      <c r="V96" s="103"/>
      <c r="W96" s="104"/>
      <c r="X96" s="101"/>
      <c r="Y96" s="102" t="str">
        <f>IF(X96=0,"",VLOOKUP(X96,申込一覧!$AK$6:$AL$22,2,0))</f>
        <v/>
      </c>
      <c r="Z96" s="106"/>
      <c r="AA96" s="138"/>
      <c r="AB96" s="101"/>
      <c r="AC96" s="105" t="str">
        <f>IF(AB96=0,"",VLOOKUP(AB96,申込一覧!$AK$6:$AL$22,2,0))</f>
        <v/>
      </c>
      <c r="AD96" s="106"/>
      <c r="AE96" s="141"/>
      <c r="AG96" s="156"/>
      <c r="AH96" s="156"/>
      <c r="AI96" s="157">
        <f t="shared" si="1"/>
        <v>0</v>
      </c>
      <c r="AK96" s="148"/>
      <c r="AL96" s="148"/>
      <c r="AM96" s="148"/>
      <c r="AN96" s="148"/>
      <c r="AO96" s="148"/>
      <c r="AP96" s="148"/>
      <c r="AV96" s="150" t="s">
        <v>429</v>
      </c>
      <c r="AW96" s="29">
        <v>90</v>
      </c>
    </row>
    <row r="97" spans="1:49" x14ac:dyDescent="0.15">
      <c r="A97" s="144">
        <v>92</v>
      </c>
      <c r="B97" s="91" t="str">
        <f>IF(C97=0,"",VLOOKUP(C97,申込一覧!$AV$6:$AW$175,2,0))</f>
        <v/>
      </c>
      <c r="C97" s="92"/>
      <c r="D97" s="93"/>
      <c r="E97" s="92"/>
      <c r="F97" s="92"/>
      <c r="G97" s="94"/>
      <c r="H97" s="95"/>
      <c r="I97" s="96"/>
      <c r="J97" s="96"/>
      <c r="K97" s="97" t="str">
        <f>IF(H97=0,"",VLOOKUP(H97,申込一覧!$AY$6:$AZ$7,2,0))</f>
        <v/>
      </c>
      <c r="L97" s="98"/>
      <c r="M97" s="99"/>
      <c r="N97" s="99"/>
      <c r="O97" s="100"/>
      <c r="P97" s="101"/>
      <c r="Q97" s="102" t="str">
        <f>IF(P97=0,"",VLOOKUP(P97,申込一覧!$AG$6:$AH$100,2,0))</f>
        <v/>
      </c>
      <c r="R97" s="103"/>
      <c r="S97" s="104"/>
      <c r="T97" s="101"/>
      <c r="U97" s="105" t="str">
        <f>IF(T97=0,"",VLOOKUP(T97,申込一覧!$AG$6:$AH$100,2,0))</f>
        <v/>
      </c>
      <c r="V97" s="103"/>
      <c r="W97" s="104"/>
      <c r="X97" s="101"/>
      <c r="Y97" s="102" t="str">
        <f>IF(X97=0,"",VLOOKUP(X97,申込一覧!$AK$6:$AL$22,2,0))</f>
        <v/>
      </c>
      <c r="Z97" s="106"/>
      <c r="AA97" s="138"/>
      <c r="AB97" s="101"/>
      <c r="AC97" s="105" t="str">
        <f>IF(AB97=0,"",VLOOKUP(AB97,申込一覧!$AK$6:$AL$22,2,0))</f>
        <v/>
      </c>
      <c r="AD97" s="106"/>
      <c r="AE97" s="141"/>
      <c r="AG97" s="156"/>
      <c r="AH97" s="156"/>
      <c r="AI97" s="157">
        <f t="shared" si="1"/>
        <v>0</v>
      </c>
      <c r="AK97" s="148"/>
      <c r="AL97" s="148"/>
      <c r="AM97" s="148"/>
      <c r="AN97" s="148"/>
      <c r="AO97" s="148"/>
      <c r="AP97" s="148"/>
      <c r="AV97" s="150" t="s">
        <v>430</v>
      </c>
      <c r="AW97" s="29">
        <v>91</v>
      </c>
    </row>
    <row r="98" spans="1:49" x14ac:dyDescent="0.15">
      <c r="A98" s="144">
        <v>93</v>
      </c>
      <c r="B98" s="91" t="str">
        <f>IF(C98=0,"",VLOOKUP(C98,申込一覧!$AV$6:$AW$175,2,0))</f>
        <v/>
      </c>
      <c r="C98" s="92"/>
      <c r="D98" s="93"/>
      <c r="E98" s="92"/>
      <c r="F98" s="92"/>
      <c r="G98" s="94"/>
      <c r="H98" s="95"/>
      <c r="I98" s="96"/>
      <c r="J98" s="96"/>
      <c r="K98" s="97" t="str">
        <f>IF(H98=0,"",VLOOKUP(H98,申込一覧!$AY$6:$AZ$7,2,0))</f>
        <v/>
      </c>
      <c r="L98" s="98"/>
      <c r="M98" s="99"/>
      <c r="N98" s="99"/>
      <c r="O98" s="100"/>
      <c r="P98" s="101"/>
      <c r="Q98" s="102" t="str">
        <f>IF(P98=0,"",VLOOKUP(P98,申込一覧!$AG$6:$AH$100,2,0))</f>
        <v/>
      </c>
      <c r="R98" s="103"/>
      <c r="S98" s="104"/>
      <c r="T98" s="101"/>
      <c r="U98" s="105" t="str">
        <f>IF(T98=0,"",VLOOKUP(T98,申込一覧!$AG$6:$AH$100,2,0))</f>
        <v/>
      </c>
      <c r="V98" s="103"/>
      <c r="W98" s="104"/>
      <c r="X98" s="101"/>
      <c r="Y98" s="102" t="str">
        <f>IF(X98=0,"",VLOOKUP(X98,申込一覧!$AK$6:$AL$22,2,0))</f>
        <v/>
      </c>
      <c r="Z98" s="106"/>
      <c r="AA98" s="138"/>
      <c r="AB98" s="101"/>
      <c r="AC98" s="105" t="str">
        <f>IF(AB98=0,"",VLOOKUP(AB98,申込一覧!$AK$6:$AL$22,2,0))</f>
        <v/>
      </c>
      <c r="AD98" s="106"/>
      <c r="AE98" s="141"/>
      <c r="AG98" s="156"/>
      <c r="AH98" s="156"/>
      <c r="AI98" s="157">
        <f t="shared" si="1"/>
        <v>0</v>
      </c>
      <c r="AK98" s="148"/>
      <c r="AL98" s="148"/>
      <c r="AM98" s="148"/>
      <c r="AN98" s="148"/>
      <c r="AO98" s="148"/>
      <c r="AP98" s="148"/>
      <c r="AV98" s="150"/>
      <c r="AW98" s="29"/>
    </row>
    <row r="99" spans="1:49" x14ac:dyDescent="0.15">
      <c r="A99" s="144">
        <v>94</v>
      </c>
      <c r="B99" s="91" t="str">
        <f>IF(C99=0,"",VLOOKUP(C99,申込一覧!$AV$6:$AW$175,2,0))</f>
        <v/>
      </c>
      <c r="C99" s="92"/>
      <c r="D99" s="93"/>
      <c r="E99" s="92"/>
      <c r="F99" s="92"/>
      <c r="G99" s="94"/>
      <c r="H99" s="95"/>
      <c r="I99" s="96"/>
      <c r="J99" s="96"/>
      <c r="K99" s="97" t="str">
        <f>IF(H99=0,"",VLOOKUP(H99,申込一覧!$AY$6:$AZ$7,2,0))</f>
        <v/>
      </c>
      <c r="L99" s="98"/>
      <c r="M99" s="99"/>
      <c r="N99" s="99"/>
      <c r="O99" s="100"/>
      <c r="P99" s="101"/>
      <c r="Q99" s="102" t="str">
        <f>IF(P99=0,"",VLOOKUP(P99,申込一覧!$AG$6:$AH$100,2,0))</f>
        <v/>
      </c>
      <c r="R99" s="103"/>
      <c r="S99" s="104"/>
      <c r="T99" s="101"/>
      <c r="U99" s="105" t="str">
        <f>IF(T99=0,"",VLOOKUP(T99,申込一覧!$AG$6:$AH$100,2,0))</f>
        <v/>
      </c>
      <c r="V99" s="103"/>
      <c r="W99" s="104"/>
      <c r="X99" s="101"/>
      <c r="Y99" s="102" t="str">
        <f>IF(X99=0,"",VLOOKUP(X99,申込一覧!$AK$6:$AL$22,2,0))</f>
        <v/>
      </c>
      <c r="Z99" s="106"/>
      <c r="AA99" s="138"/>
      <c r="AB99" s="101"/>
      <c r="AC99" s="105" t="str">
        <f>IF(AB99=0,"",VLOOKUP(AB99,申込一覧!$AK$6:$AL$22,2,0))</f>
        <v/>
      </c>
      <c r="AD99" s="106"/>
      <c r="AE99" s="141"/>
      <c r="AG99" s="156"/>
      <c r="AH99" s="156"/>
      <c r="AI99" s="157">
        <f t="shared" si="1"/>
        <v>0</v>
      </c>
      <c r="AK99" s="148"/>
      <c r="AL99" s="148"/>
      <c r="AM99" s="148"/>
      <c r="AN99" s="148"/>
      <c r="AO99" s="148"/>
      <c r="AP99" s="148"/>
      <c r="AV99" s="150" t="s">
        <v>431</v>
      </c>
      <c r="AW99" s="29">
        <v>93</v>
      </c>
    </row>
    <row r="100" spans="1:49" x14ac:dyDescent="0.15">
      <c r="A100" s="144">
        <v>95</v>
      </c>
      <c r="B100" s="91" t="str">
        <f>IF(C100=0,"",VLOOKUP(C100,申込一覧!$AV$6:$AW$175,2,0))</f>
        <v/>
      </c>
      <c r="C100" s="92"/>
      <c r="D100" s="93"/>
      <c r="E100" s="92"/>
      <c r="F100" s="92"/>
      <c r="G100" s="94"/>
      <c r="H100" s="95"/>
      <c r="I100" s="96"/>
      <c r="J100" s="96"/>
      <c r="K100" s="97" t="str">
        <f>IF(H100=0,"",VLOOKUP(H100,申込一覧!$AY$6:$AZ$7,2,0))</f>
        <v/>
      </c>
      <c r="L100" s="98"/>
      <c r="M100" s="99"/>
      <c r="N100" s="99"/>
      <c r="O100" s="100"/>
      <c r="P100" s="101"/>
      <c r="Q100" s="102" t="str">
        <f>IF(P100=0,"",VLOOKUP(P100,申込一覧!$AG$6:$AH$100,2,0))</f>
        <v/>
      </c>
      <c r="R100" s="103"/>
      <c r="S100" s="104"/>
      <c r="T100" s="101"/>
      <c r="U100" s="105" t="str">
        <f>IF(T100=0,"",VLOOKUP(T100,申込一覧!$AG$6:$AH$100,2,0))</f>
        <v/>
      </c>
      <c r="V100" s="103"/>
      <c r="W100" s="104"/>
      <c r="X100" s="101"/>
      <c r="Y100" s="102" t="str">
        <f>IF(X100=0,"",VLOOKUP(X100,申込一覧!$AK$6:$AL$22,2,0))</f>
        <v/>
      </c>
      <c r="Z100" s="106"/>
      <c r="AA100" s="138"/>
      <c r="AB100" s="101"/>
      <c r="AC100" s="105" t="str">
        <f>IF(AB100=0,"",VLOOKUP(AB100,申込一覧!$AK$6:$AL$22,2,0))</f>
        <v/>
      </c>
      <c r="AD100" s="106"/>
      <c r="AE100" s="141"/>
      <c r="AG100" s="156"/>
      <c r="AH100" s="156"/>
      <c r="AI100" s="157">
        <f t="shared" si="1"/>
        <v>0</v>
      </c>
      <c r="AK100" s="148"/>
      <c r="AL100" s="148"/>
      <c r="AM100" s="148"/>
      <c r="AN100" s="148"/>
      <c r="AO100" s="148"/>
      <c r="AP100" s="148"/>
      <c r="AV100" s="150" t="s">
        <v>432</v>
      </c>
      <c r="AW100" s="29">
        <v>94</v>
      </c>
    </row>
    <row r="101" spans="1:49" x14ac:dyDescent="0.15">
      <c r="A101" s="144">
        <v>96</v>
      </c>
      <c r="B101" s="91" t="str">
        <f>IF(C101=0,"",VLOOKUP(C101,申込一覧!$AV$6:$AW$175,2,0))</f>
        <v/>
      </c>
      <c r="C101" s="92"/>
      <c r="D101" s="93"/>
      <c r="E101" s="92"/>
      <c r="F101" s="92"/>
      <c r="G101" s="94"/>
      <c r="H101" s="95"/>
      <c r="I101" s="96"/>
      <c r="J101" s="96"/>
      <c r="K101" s="97" t="str">
        <f>IF(H101=0,"",VLOOKUP(H101,申込一覧!$AY$6:$AZ$7,2,0))</f>
        <v/>
      </c>
      <c r="L101" s="98"/>
      <c r="M101" s="99"/>
      <c r="N101" s="99"/>
      <c r="O101" s="100"/>
      <c r="P101" s="101"/>
      <c r="Q101" s="102" t="str">
        <f>IF(P101=0,"",VLOOKUP(P101,申込一覧!$AG$6:$AH$100,2,0))</f>
        <v/>
      </c>
      <c r="R101" s="103"/>
      <c r="S101" s="104"/>
      <c r="T101" s="101"/>
      <c r="U101" s="105" t="str">
        <f>IF(T101=0,"",VLOOKUP(T101,申込一覧!$AG$6:$AH$100,2,0))</f>
        <v/>
      </c>
      <c r="V101" s="103"/>
      <c r="W101" s="104"/>
      <c r="X101" s="101"/>
      <c r="Y101" s="102" t="str">
        <f>IF(X101=0,"",VLOOKUP(X101,申込一覧!$AK$6:$AL$22,2,0))</f>
        <v/>
      </c>
      <c r="Z101" s="106"/>
      <c r="AA101" s="138"/>
      <c r="AB101" s="101"/>
      <c r="AC101" s="105" t="str">
        <f>IF(AB101=0,"",VLOOKUP(AB101,申込一覧!$AK$6:$AL$22,2,0))</f>
        <v/>
      </c>
      <c r="AD101" s="106"/>
      <c r="AE101" s="141"/>
      <c r="AG101" s="147"/>
      <c r="AH101" s="30"/>
      <c r="AV101" s="150" t="s">
        <v>433</v>
      </c>
      <c r="AW101" s="29">
        <v>95</v>
      </c>
    </row>
    <row r="102" spans="1:49" x14ac:dyDescent="0.15">
      <c r="A102" s="144">
        <v>97</v>
      </c>
      <c r="B102" s="91" t="str">
        <f>IF(C102=0,"",VLOOKUP(C102,申込一覧!$AV$6:$AW$175,2,0))</f>
        <v/>
      </c>
      <c r="C102" s="92"/>
      <c r="D102" s="93"/>
      <c r="E102" s="92"/>
      <c r="F102" s="92"/>
      <c r="G102" s="94"/>
      <c r="H102" s="95"/>
      <c r="I102" s="96"/>
      <c r="J102" s="96"/>
      <c r="K102" s="97" t="str">
        <f>IF(H102=0,"",VLOOKUP(H102,申込一覧!$AY$6:$AZ$7,2,0))</f>
        <v/>
      </c>
      <c r="L102" s="98"/>
      <c r="M102" s="99"/>
      <c r="N102" s="99"/>
      <c r="O102" s="100"/>
      <c r="P102" s="101"/>
      <c r="Q102" s="102" t="str">
        <f>IF(P102=0,"",VLOOKUP(P102,申込一覧!$AG$6:$AH$100,2,0))</f>
        <v/>
      </c>
      <c r="R102" s="103"/>
      <c r="S102" s="104"/>
      <c r="T102" s="101"/>
      <c r="U102" s="105" t="str">
        <f>IF(T102=0,"",VLOOKUP(T102,申込一覧!$AG$6:$AH$100,2,0))</f>
        <v/>
      </c>
      <c r="V102" s="103"/>
      <c r="W102" s="104"/>
      <c r="X102" s="101"/>
      <c r="Y102" s="102" t="str">
        <f>IF(X102=0,"",VLOOKUP(X102,申込一覧!$AK$6:$AL$22,2,0))</f>
        <v/>
      </c>
      <c r="Z102" s="106"/>
      <c r="AA102" s="138"/>
      <c r="AB102" s="101"/>
      <c r="AC102" s="105" t="str">
        <f>IF(AB102=0,"",VLOOKUP(AB102,申込一覧!$AK$6:$AL$22,2,0))</f>
        <v/>
      </c>
      <c r="AD102" s="106"/>
      <c r="AE102" s="141"/>
      <c r="AG102" s="147"/>
      <c r="AH102" s="30"/>
      <c r="AV102" s="150" t="s">
        <v>434</v>
      </c>
      <c r="AW102" s="29">
        <v>96</v>
      </c>
    </row>
    <row r="103" spans="1:49" x14ac:dyDescent="0.15">
      <c r="A103" s="144">
        <v>98</v>
      </c>
      <c r="B103" s="91" t="str">
        <f>IF(C103=0,"",VLOOKUP(C103,申込一覧!$AV$6:$AW$175,2,0))</f>
        <v/>
      </c>
      <c r="C103" s="92"/>
      <c r="D103" s="93"/>
      <c r="E103" s="92"/>
      <c r="F103" s="92"/>
      <c r="G103" s="94"/>
      <c r="H103" s="95"/>
      <c r="I103" s="96"/>
      <c r="J103" s="96"/>
      <c r="K103" s="97" t="str">
        <f>IF(H103=0,"",VLOOKUP(H103,申込一覧!$AY$6:$AZ$7,2,0))</f>
        <v/>
      </c>
      <c r="L103" s="98"/>
      <c r="M103" s="99"/>
      <c r="N103" s="99"/>
      <c r="O103" s="100"/>
      <c r="P103" s="101"/>
      <c r="Q103" s="102" t="str">
        <f>IF(P103=0,"",VLOOKUP(P103,申込一覧!$AG$6:$AH$100,2,0))</f>
        <v/>
      </c>
      <c r="R103" s="103"/>
      <c r="S103" s="104"/>
      <c r="T103" s="101"/>
      <c r="U103" s="105" t="str">
        <f>IF(T103=0,"",VLOOKUP(T103,申込一覧!$AG$6:$AH$100,2,0))</f>
        <v/>
      </c>
      <c r="V103" s="103"/>
      <c r="W103" s="104"/>
      <c r="X103" s="101"/>
      <c r="Y103" s="102" t="str">
        <f>IF(X103=0,"",VLOOKUP(X103,申込一覧!$AK$6:$AL$22,2,0))</f>
        <v/>
      </c>
      <c r="Z103" s="106"/>
      <c r="AA103" s="138"/>
      <c r="AB103" s="101"/>
      <c r="AC103" s="105" t="str">
        <f>IF(AB103=0,"",VLOOKUP(AB103,申込一覧!$AK$6:$AL$22,2,0))</f>
        <v/>
      </c>
      <c r="AD103" s="106"/>
      <c r="AE103" s="141"/>
      <c r="AG103" s="147"/>
      <c r="AH103" s="30"/>
      <c r="AV103" s="150"/>
      <c r="AW103" s="29"/>
    </row>
    <row r="104" spans="1:49" x14ac:dyDescent="0.15">
      <c r="A104" s="144">
        <v>99</v>
      </c>
      <c r="B104" s="91" t="str">
        <f>IF(C104=0,"",VLOOKUP(C104,申込一覧!$AV$6:$AW$175,2,0))</f>
        <v/>
      </c>
      <c r="C104" s="92"/>
      <c r="D104" s="93"/>
      <c r="E104" s="92"/>
      <c r="F104" s="92"/>
      <c r="G104" s="94"/>
      <c r="H104" s="95"/>
      <c r="I104" s="96"/>
      <c r="J104" s="96"/>
      <c r="K104" s="97" t="str">
        <f>IF(H104=0,"",VLOOKUP(H104,申込一覧!$AY$6:$AZ$7,2,0))</f>
        <v/>
      </c>
      <c r="L104" s="98"/>
      <c r="M104" s="99"/>
      <c r="N104" s="99"/>
      <c r="O104" s="100"/>
      <c r="P104" s="101"/>
      <c r="Q104" s="102" t="str">
        <f>IF(P104=0,"",VLOOKUP(P104,申込一覧!$AG$6:$AH$100,2,0))</f>
        <v/>
      </c>
      <c r="R104" s="103"/>
      <c r="S104" s="104"/>
      <c r="T104" s="101"/>
      <c r="U104" s="105" t="str">
        <f>IF(T104=0,"",VLOOKUP(T104,申込一覧!$AG$6:$AH$100,2,0))</f>
        <v/>
      </c>
      <c r="V104" s="103"/>
      <c r="W104" s="104"/>
      <c r="X104" s="101"/>
      <c r="Y104" s="102" t="str">
        <f>IF(X104=0,"",VLOOKUP(X104,申込一覧!$AK$6:$AL$22,2,0))</f>
        <v/>
      </c>
      <c r="Z104" s="106"/>
      <c r="AA104" s="138"/>
      <c r="AB104" s="101"/>
      <c r="AC104" s="105" t="str">
        <f>IF(AB104=0,"",VLOOKUP(AB104,申込一覧!$AK$6:$AL$22,2,0))</f>
        <v/>
      </c>
      <c r="AD104" s="106"/>
      <c r="AE104" s="141"/>
      <c r="AG104" s="147"/>
      <c r="AH104" s="30"/>
      <c r="AV104" s="150" t="s">
        <v>628</v>
      </c>
      <c r="AW104" s="29">
        <v>98</v>
      </c>
    </row>
    <row r="105" spans="1:49" x14ac:dyDescent="0.15">
      <c r="A105" s="144">
        <v>100</v>
      </c>
      <c r="B105" s="91" t="str">
        <f>IF(C105=0,"",VLOOKUP(C105,申込一覧!$AV$6:$AW$175,2,0))</f>
        <v/>
      </c>
      <c r="C105" s="92"/>
      <c r="D105" s="93"/>
      <c r="E105" s="92"/>
      <c r="F105" s="92"/>
      <c r="G105" s="94"/>
      <c r="H105" s="95"/>
      <c r="I105" s="96"/>
      <c r="J105" s="96"/>
      <c r="K105" s="97" t="str">
        <f>IF(H105=0,"",VLOOKUP(H105,申込一覧!$AY$6:$AZ$7,2,0))</f>
        <v/>
      </c>
      <c r="L105" s="98"/>
      <c r="M105" s="99"/>
      <c r="N105" s="99"/>
      <c r="O105" s="100"/>
      <c r="P105" s="101"/>
      <c r="Q105" s="102" t="str">
        <f>IF(P105=0,"",VLOOKUP(P105,申込一覧!$AG$6:$AH$100,2,0))</f>
        <v/>
      </c>
      <c r="R105" s="103"/>
      <c r="S105" s="104"/>
      <c r="T105" s="101"/>
      <c r="U105" s="105" t="str">
        <f>IF(T105=0,"",VLOOKUP(T105,申込一覧!$AG$6:$AH$100,2,0))</f>
        <v/>
      </c>
      <c r="V105" s="103"/>
      <c r="W105" s="104"/>
      <c r="X105" s="101"/>
      <c r="Y105" s="102" t="str">
        <f>IF(X105=0,"",VLOOKUP(X105,申込一覧!$AK$6:$AL$22,2,0))</f>
        <v/>
      </c>
      <c r="Z105" s="106"/>
      <c r="AA105" s="138"/>
      <c r="AB105" s="101"/>
      <c r="AC105" s="105" t="str">
        <f>IF(AB105=0,"",VLOOKUP(AB105,申込一覧!$AK$6:$AL$22,2,0))</f>
        <v/>
      </c>
      <c r="AD105" s="106"/>
      <c r="AE105" s="141"/>
      <c r="AG105" s="147"/>
      <c r="AH105" s="30"/>
      <c r="AV105" s="150"/>
      <c r="AW105" s="29"/>
    </row>
    <row r="106" spans="1:49" ht="15" thickBot="1" x14ac:dyDescent="0.2">
      <c r="A106" s="145" t="s">
        <v>342</v>
      </c>
      <c r="B106" s="107"/>
      <c r="C106" s="108"/>
      <c r="D106" s="109"/>
      <c r="E106" s="108"/>
      <c r="F106" s="108"/>
      <c r="G106" s="110"/>
      <c r="H106" s="111"/>
      <c r="I106" s="112"/>
      <c r="J106" s="112"/>
      <c r="K106" s="113" t="str">
        <f>IF(H106=0,"",VLOOKUP(H106,申込一覧!$AY$6:$AZ$7,2,0))</f>
        <v/>
      </c>
      <c r="L106" s="114"/>
      <c r="M106" s="115"/>
      <c r="N106" s="115"/>
      <c r="O106" s="116"/>
      <c r="P106" s="117"/>
      <c r="Q106" s="118"/>
      <c r="R106" s="119"/>
      <c r="S106" s="120"/>
      <c r="T106" s="117"/>
      <c r="U106" s="121"/>
      <c r="V106" s="119"/>
      <c r="W106" s="120"/>
      <c r="X106" s="117"/>
      <c r="Y106" s="118"/>
      <c r="Z106" s="122"/>
      <c r="AA106" s="139"/>
      <c r="AB106" s="117"/>
      <c r="AC106" s="121"/>
      <c r="AD106" s="122"/>
      <c r="AE106" s="142"/>
      <c r="AG106" s="147"/>
      <c r="AH106" s="30"/>
      <c r="AV106" s="150"/>
      <c r="AW106" s="29"/>
    </row>
    <row r="107" spans="1:49" x14ac:dyDescent="0.15">
      <c r="N107" s="32"/>
      <c r="AG107" s="147"/>
      <c r="AH107" s="30"/>
      <c r="AV107" s="150" t="s">
        <v>435</v>
      </c>
      <c r="AW107" s="29">
        <v>101</v>
      </c>
    </row>
    <row r="108" spans="1:49" x14ac:dyDescent="0.15">
      <c r="N108" s="32"/>
      <c r="AG108" s="147"/>
      <c r="AH108" s="30"/>
      <c r="AV108" s="150" t="s">
        <v>600</v>
      </c>
      <c r="AW108" s="29">
        <v>102</v>
      </c>
    </row>
    <row r="109" spans="1:49" x14ac:dyDescent="0.15">
      <c r="N109" s="32"/>
      <c r="AG109" s="147"/>
      <c r="AH109" s="30"/>
      <c r="AV109" s="150" t="s">
        <v>614</v>
      </c>
      <c r="AW109" s="29">
        <v>103</v>
      </c>
    </row>
    <row r="110" spans="1:49" x14ac:dyDescent="0.15">
      <c r="N110" s="32"/>
      <c r="AG110" s="147"/>
      <c r="AH110" s="30"/>
      <c r="AV110" s="150" t="s">
        <v>601</v>
      </c>
      <c r="AW110" s="29">
        <v>104</v>
      </c>
    </row>
    <row r="111" spans="1:49" x14ac:dyDescent="0.15">
      <c r="N111" s="32"/>
      <c r="AG111" s="147"/>
      <c r="AH111" s="30"/>
      <c r="AV111" s="150" t="s">
        <v>602</v>
      </c>
      <c r="AW111" s="29">
        <v>105</v>
      </c>
    </row>
    <row r="112" spans="1:49" x14ac:dyDescent="0.15">
      <c r="N112" s="32"/>
      <c r="AG112" s="147"/>
      <c r="AH112" s="30"/>
      <c r="AV112" s="150" t="s">
        <v>603</v>
      </c>
      <c r="AW112" s="29">
        <v>106</v>
      </c>
    </row>
    <row r="113" spans="14:49" x14ac:dyDescent="0.15">
      <c r="N113" s="32"/>
      <c r="AG113" s="147"/>
      <c r="AH113" s="30"/>
      <c r="AV113" s="150" t="s">
        <v>604</v>
      </c>
      <c r="AW113" s="29">
        <v>107</v>
      </c>
    </row>
    <row r="114" spans="14:49" x14ac:dyDescent="0.15">
      <c r="N114" s="32"/>
      <c r="AG114" s="147"/>
      <c r="AH114" s="30"/>
      <c r="AV114" s="150" t="s">
        <v>605</v>
      </c>
      <c r="AW114" s="29">
        <v>108</v>
      </c>
    </row>
    <row r="115" spans="14:49" x14ac:dyDescent="0.15">
      <c r="N115" s="32"/>
      <c r="AV115" s="150" t="s">
        <v>606</v>
      </c>
      <c r="AW115" s="29">
        <v>109</v>
      </c>
    </row>
    <row r="116" spans="14:49" x14ac:dyDescent="0.15">
      <c r="N116" s="32"/>
      <c r="AV116" s="150"/>
      <c r="AW116" s="29"/>
    </row>
    <row r="117" spans="14:49" x14ac:dyDescent="0.15">
      <c r="N117" s="32"/>
      <c r="AV117" s="150" t="s">
        <v>436</v>
      </c>
      <c r="AW117" s="29">
        <v>111</v>
      </c>
    </row>
    <row r="118" spans="14:49" x14ac:dyDescent="0.15">
      <c r="N118" s="32"/>
      <c r="AV118" s="150" t="s">
        <v>437</v>
      </c>
      <c r="AW118" s="29">
        <v>112</v>
      </c>
    </row>
    <row r="119" spans="14:49" x14ac:dyDescent="0.15">
      <c r="N119" s="32"/>
      <c r="AV119" s="150" t="s">
        <v>438</v>
      </c>
      <c r="AW119" s="29">
        <v>113</v>
      </c>
    </row>
    <row r="120" spans="14:49" x14ac:dyDescent="0.15">
      <c r="N120" s="32"/>
      <c r="AV120" s="150" t="s">
        <v>439</v>
      </c>
      <c r="AW120" s="29">
        <v>114</v>
      </c>
    </row>
    <row r="121" spans="14:49" x14ac:dyDescent="0.15">
      <c r="N121" s="32"/>
      <c r="AV121" s="150" t="s">
        <v>440</v>
      </c>
      <c r="AW121" s="29">
        <v>115</v>
      </c>
    </row>
    <row r="122" spans="14:49" x14ac:dyDescent="0.15">
      <c r="N122" s="32"/>
      <c r="AV122" s="150" t="s">
        <v>441</v>
      </c>
      <c r="AW122" s="29">
        <v>116</v>
      </c>
    </row>
    <row r="123" spans="14:49" x14ac:dyDescent="0.15">
      <c r="N123" s="32"/>
      <c r="AV123" s="150" t="s">
        <v>629</v>
      </c>
      <c r="AW123" s="29">
        <v>117</v>
      </c>
    </row>
    <row r="124" spans="14:49" x14ac:dyDescent="0.15">
      <c r="N124" s="32"/>
      <c r="AV124" s="150" t="s">
        <v>442</v>
      </c>
      <c r="AW124" s="29">
        <v>118</v>
      </c>
    </row>
    <row r="125" spans="14:49" x14ac:dyDescent="0.15">
      <c r="N125" s="32"/>
      <c r="AV125" s="150" t="s">
        <v>443</v>
      </c>
      <c r="AW125" s="29">
        <v>119</v>
      </c>
    </row>
    <row r="126" spans="14:49" x14ac:dyDescent="0.15">
      <c r="N126" s="32"/>
      <c r="AV126" s="150" t="s">
        <v>444</v>
      </c>
      <c r="AW126" s="29">
        <v>120</v>
      </c>
    </row>
    <row r="127" spans="14:49" x14ac:dyDescent="0.15">
      <c r="N127" s="32"/>
      <c r="AV127" s="150" t="s">
        <v>445</v>
      </c>
      <c r="AW127" s="29">
        <v>121</v>
      </c>
    </row>
    <row r="128" spans="14:49" x14ac:dyDescent="0.15">
      <c r="N128" s="32"/>
      <c r="AV128" s="150" t="s">
        <v>446</v>
      </c>
      <c r="AW128" s="29">
        <v>122</v>
      </c>
    </row>
    <row r="129" spans="14:49" x14ac:dyDescent="0.15">
      <c r="N129" s="32"/>
      <c r="AV129" s="150" t="s">
        <v>447</v>
      </c>
      <c r="AW129" s="29">
        <v>123</v>
      </c>
    </row>
    <row r="130" spans="14:49" x14ac:dyDescent="0.15">
      <c r="N130" s="32"/>
      <c r="AV130" s="150" t="s">
        <v>448</v>
      </c>
      <c r="AW130" s="29">
        <v>124</v>
      </c>
    </row>
    <row r="131" spans="14:49" x14ac:dyDescent="0.15">
      <c r="N131" s="32"/>
      <c r="AV131" s="150" t="s">
        <v>449</v>
      </c>
      <c r="AW131" s="29">
        <v>125</v>
      </c>
    </row>
    <row r="132" spans="14:49" x14ac:dyDescent="0.15">
      <c r="N132" s="32"/>
      <c r="AV132" s="150"/>
      <c r="AW132" s="29"/>
    </row>
    <row r="133" spans="14:49" x14ac:dyDescent="0.15">
      <c r="N133" s="32"/>
      <c r="AV133" s="150" t="s">
        <v>450</v>
      </c>
      <c r="AW133" s="29">
        <v>127</v>
      </c>
    </row>
    <row r="134" spans="14:49" x14ac:dyDescent="0.15">
      <c r="N134" s="32"/>
      <c r="AV134" s="150"/>
      <c r="AW134" s="29"/>
    </row>
    <row r="135" spans="14:49" x14ac:dyDescent="0.15">
      <c r="N135" s="32"/>
      <c r="AV135" s="150" t="s">
        <v>451</v>
      </c>
      <c r="AW135" s="29">
        <v>129</v>
      </c>
    </row>
    <row r="136" spans="14:49" x14ac:dyDescent="0.15">
      <c r="N136" s="32"/>
      <c r="AV136" s="150" t="s">
        <v>452</v>
      </c>
      <c r="AW136" s="29">
        <v>130</v>
      </c>
    </row>
    <row r="137" spans="14:49" x14ac:dyDescent="0.15">
      <c r="N137" s="32"/>
      <c r="AV137" s="150" t="s">
        <v>453</v>
      </c>
      <c r="AW137" s="29">
        <v>131</v>
      </c>
    </row>
    <row r="138" spans="14:49" x14ac:dyDescent="0.15">
      <c r="N138" s="32"/>
      <c r="AV138" s="150" t="s">
        <v>454</v>
      </c>
      <c r="AW138" s="29">
        <v>132</v>
      </c>
    </row>
    <row r="139" spans="14:49" x14ac:dyDescent="0.15">
      <c r="N139" s="32"/>
      <c r="AV139" s="150"/>
      <c r="AW139" s="29"/>
    </row>
    <row r="140" spans="14:49" x14ac:dyDescent="0.15">
      <c r="N140" s="32"/>
      <c r="AV140" s="150" t="s">
        <v>455</v>
      </c>
      <c r="AW140" s="29">
        <v>134</v>
      </c>
    </row>
    <row r="141" spans="14:49" x14ac:dyDescent="0.15">
      <c r="N141" s="32"/>
      <c r="AV141" s="150" t="s">
        <v>456</v>
      </c>
      <c r="AW141" s="29">
        <v>135</v>
      </c>
    </row>
    <row r="142" spans="14:49" x14ac:dyDescent="0.15">
      <c r="N142" s="32"/>
      <c r="AV142" s="150" t="s">
        <v>457</v>
      </c>
      <c r="AW142" s="29">
        <v>136</v>
      </c>
    </row>
    <row r="143" spans="14:49" x14ac:dyDescent="0.15">
      <c r="N143" s="32"/>
      <c r="AV143" s="150" t="s">
        <v>458</v>
      </c>
      <c r="AW143" s="29">
        <v>137</v>
      </c>
    </row>
    <row r="144" spans="14:49" x14ac:dyDescent="0.15">
      <c r="N144" s="32"/>
      <c r="AV144" s="150"/>
      <c r="AW144" s="29">
        <v>138</v>
      </c>
    </row>
    <row r="145" spans="14:49" x14ac:dyDescent="0.15">
      <c r="N145" s="32"/>
      <c r="AV145" s="150" t="s">
        <v>459</v>
      </c>
      <c r="AW145" s="29">
        <v>139</v>
      </c>
    </row>
    <row r="146" spans="14:49" x14ac:dyDescent="0.15">
      <c r="N146" s="32"/>
      <c r="AV146" s="150" t="s">
        <v>616</v>
      </c>
      <c r="AW146" s="29">
        <v>140</v>
      </c>
    </row>
    <row r="147" spans="14:49" x14ac:dyDescent="0.15">
      <c r="N147" s="32"/>
      <c r="AV147" s="150" t="s">
        <v>561</v>
      </c>
      <c r="AW147" s="29">
        <v>141</v>
      </c>
    </row>
    <row r="148" spans="14:49" x14ac:dyDescent="0.15">
      <c r="N148" s="32"/>
      <c r="AV148" s="150" t="s">
        <v>617</v>
      </c>
      <c r="AW148" s="29">
        <v>142</v>
      </c>
    </row>
    <row r="149" spans="14:49" x14ac:dyDescent="0.15">
      <c r="N149" s="32"/>
      <c r="AV149" s="150" t="s">
        <v>460</v>
      </c>
      <c r="AW149" s="29">
        <v>143</v>
      </c>
    </row>
    <row r="150" spans="14:49" x14ac:dyDescent="0.15">
      <c r="N150" s="32"/>
      <c r="AV150" s="150" t="s">
        <v>627</v>
      </c>
      <c r="AW150" s="29">
        <v>144</v>
      </c>
    </row>
    <row r="151" spans="14:49" x14ac:dyDescent="0.15">
      <c r="N151" s="32"/>
      <c r="AV151" s="150" t="s">
        <v>618</v>
      </c>
      <c r="AW151" s="29">
        <v>145</v>
      </c>
    </row>
    <row r="152" spans="14:49" x14ac:dyDescent="0.15">
      <c r="N152" s="32"/>
      <c r="AV152" s="150" t="s">
        <v>461</v>
      </c>
      <c r="AW152" s="29">
        <v>146</v>
      </c>
    </row>
    <row r="153" spans="14:49" x14ac:dyDescent="0.15">
      <c r="N153" s="32"/>
      <c r="AV153" s="150" t="s">
        <v>619</v>
      </c>
      <c r="AW153" s="29">
        <v>147</v>
      </c>
    </row>
    <row r="154" spans="14:49" x14ac:dyDescent="0.15">
      <c r="N154" s="32"/>
      <c r="AV154" s="150" t="s">
        <v>462</v>
      </c>
      <c r="AW154" s="29">
        <v>148</v>
      </c>
    </row>
    <row r="155" spans="14:49" x14ac:dyDescent="0.15">
      <c r="N155" s="32"/>
      <c r="AV155" s="150" t="s">
        <v>463</v>
      </c>
      <c r="AW155" s="29">
        <v>149</v>
      </c>
    </row>
    <row r="156" spans="14:49" x14ac:dyDescent="0.15">
      <c r="N156" s="32"/>
      <c r="AV156" s="150" t="s">
        <v>620</v>
      </c>
      <c r="AW156" s="29">
        <v>150</v>
      </c>
    </row>
    <row r="157" spans="14:49" x14ac:dyDescent="0.15">
      <c r="N157" s="32"/>
      <c r="AV157" s="150" t="s">
        <v>464</v>
      </c>
      <c r="AW157" s="29">
        <v>151</v>
      </c>
    </row>
    <row r="158" spans="14:49" x14ac:dyDescent="0.15">
      <c r="N158" s="32"/>
      <c r="AV158" s="150" t="s">
        <v>465</v>
      </c>
      <c r="AW158" s="29">
        <v>152</v>
      </c>
    </row>
    <row r="159" spans="14:49" x14ac:dyDescent="0.15">
      <c r="N159" s="32"/>
      <c r="AV159" s="150" t="s">
        <v>466</v>
      </c>
      <c r="AW159" s="29">
        <v>153</v>
      </c>
    </row>
    <row r="160" spans="14:49" x14ac:dyDescent="0.15">
      <c r="N160" s="32"/>
      <c r="AV160" s="150" t="s">
        <v>467</v>
      </c>
      <c r="AW160" s="29">
        <v>154</v>
      </c>
    </row>
    <row r="161" spans="14:49" x14ac:dyDescent="0.15">
      <c r="N161" s="32"/>
      <c r="AV161" s="150" t="s">
        <v>468</v>
      </c>
      <c r="AW161" s="29">
        <v>155</v>
      </c>
    </row>
    <row r="162" spans="14:49" x14ac:dyDescent="0.15">
      <c r="N162" s="32"/>
      <c r="AV162" s="150" t="s">
        <v>469</v>
      </c>
      <c r="AW162" s="29">
        <v>156</v>
      </c>
    </row>
    <row r="163" spans="14:49" x14ac:dyDescent="0.15">
      <c r="N163" s="32"/>
      <c r="AV163" s="150" t="s">
        <v>621</v>
      </c>
      <c r="AW163" s="29">
        <v>157</v>
      </c>
    </row>
    <row r="164" spans="14:49" x14ac:dyDescent="0.15">
      <c r="N164" s="32"/>
      <c r="AV164" s="150" t="s">
        <v>622</v>
      </c>
      <c r="AW164" s="29">
        <v>158</v>
      </c>
    </row>
    <row r="165" spans="14:49" x14ac:dyDescent="0.15">
      <c r="N165" s="32"/>
      <c r="AV165" s="150" t="s">
        <v>623</v>
      </c>
      <c r="AW165" s="29">
        <v>159</v>
      </c>
    </row>
    <row r="166" spans="14:49" x14ac:dyDescent="0.15">
      <c r="N166" s="32"/>
      <c r="AV166" s="150" t="s">
        <v>624</v>
      </c>
      <c r="AW166" s="29">
        <v>160</v>
      </c>
    </row>
    <row r="167" spans="14:49" x14ac:dyDescent="0.15">
      <c r="N167" s="32"/>
      <c r="AV167" s="150" t="s">
        <v>643</v>
      </c>
      <c r="AW167" s="29">
        <v>161</v>
      </c>
    </row>
    <row r="168" spans="14:49" x14ac:dyDescent="0.15">
      <c r="N168" s="32"/>
      <c r="AV168" s="150" t="s">
        <v>625</v>
      </c>
      <c r="AW168" s="29">
        <v>162</v>
      </c>
    </row>
    <row r="169" spans="14:49" x14ac:dyDescent="0.15">
      <c r="N169" s="32"/>
      <c r="AV169" s="150" t="s">
        <v>626</v>
      </c>
      <c r="AW169" s="29">
        <v>163</v>
      </c>
    </row>
    <row r="170" spans="14:49" x14ac:dyDescent="0.15">
      <c r="N170" s="32"/>
      <c r="AV170" s="150" t="s">
        <v>636</v>
      </c>
      <c r="AW170" s="29">
        <v>164</v>
      </c>
    </row>
    <row r="171" spans="14:49" x14ac:dyDescent="0.15">
      <c r="N171" s="32"/>
      <c r="AV171" s="150" t="s">
        <v>631</v>
      </c>
      <c r="AW171" s="29">
        <v>165</v>
      </c>
    </row>
    <row r="172" spans="14:49" x14ac:dyDescent="0.15">
      <c r="N172" s="32"/>
      <c r="AV172" s="150"/>
      <c r="AW172" s="29">
        <v>166</v>
      </c>
    </row>
    <row r="173" spans="14:49" x14ac:dyDescent="0.15">
      <c r="N173" s="32"/>
      <c r="AV173" s="150"/>
      <c r="AW173" s="29">
        <v>167</v>
      </c>
    </row>
    <row r="174" spans="14:49" x14ac:dyDescent="0.15">
      <c r="N174" s="32"/>
      <c r="AV174" s="150"/>
      <c r="AW174" s="29">
        <v>168</v>
      </c>
    </row>
    <row r="175" spans="14:49" x14ac:dyDescent="0.15">
      <c r="N175" s="32"/>
      <c r="AV175" s="149"/>
      <c r="AW175" s="28">
        <v>169</v>
      </c>
    </row>
  </sheetData>
  <sheetProtection sheet="1" objects="1" scenarios="1"/>
  <protectedRanges>
    <protectedRange password="D8A5" sqref="T4:T5 C176:C65214 A176:A65214 P176:P65214 X176:X65214 T176:T65214 K174:Q175 R107:T175 P4:P5 X4:X5 AG176:AZ65214 AO58:AP62 AW36:AW57 A4:A106 T106 AQ4:AT107 P106:Q106 Q6:Q105 U6:U106 Y6:Y106 AB176:AB65214 AB4:AB5 AC6:AC106 AK21:AL21 AK24:AL27 AK14:AL17 AK19:AL19 AK4:AM5 AV108:AV114 AK29:AL107 AW108:AW115 AG108:AH175 AM63:AP107 AV58:AW107 AG4:AI107 C4:C106 AU4:AV57 AI170:AW175 K6:K106 C174:I175 AK6:AL12 AM24:AP57 AK115:AV115 AK108:AT114 AI108:AI169 AK116:AW169 AM6:AM23 AO4:AP23 AW4:AZ35" name="範囲1"/>
    <protectedRange password="D8A5" sqref="J174:J175" name="範囲1_1"/>
  </protectedRanges>
  <customSheetViews>
    <customSheetView guid="{E5A29513-AF19-4198-AFD1-5EC9C2566FB3}" scale="85" hiddenColumns="1">
      <selection sqref="A1:IV65536"/>
      <pageMargins left="0.75" right="0.75" top="1" bottom="1" header="0.51200000000000001" footer="0.51200000000000001"/>
      <pageSetup paperSize="9" orientation="portrait" r:id="rId1"/>
      <headerFooter alignWithMargins="0"/>
    </customSheetView>
  </customSheetViews>
  <mergeCells count="4">
    <mergeCell ref="A2:E2"/>
    <mergeCell ref="A4:A5"/>
    <mergeCell ref="X4:X5"/>
    <mergeCell ref="AB4:AB5"/>
  </mergeCells>
  <phoneticPr fontId="2"/>
  <conditionalFormatting sqref="A6:AE106">
    <cfRule type="expression" dxfId="0" priority="1" stopIfTrue="1">
      <formula>MOD(ROW(),5)=0</formula>
    </cfRule>
  </conditionalFormatting>
  <dataValidations count="15">
    <dataValidation imeMode="halfKatakana" allowBlank="1" showInputMessage="1" showErrorMessage="1" sqref="K4:K5 J5 G5:G106 I5:I106 H5 K176:K65214" xr:uid="{00000000-0002-0000-0200-000001000000}"/>
    <dataValidation type="list" allowBlank="1" showInputMessage="1" showErrorMessage="1" sqref="L6:L106" xr:uid="{00000000-0002-0000-0200-000003000000}">
      <formula1>$AT$6:$AT$20</formula1>
    </dataValidation>
    <dataValidation type="list" allowBlank="1" showInputMessage="1" showErrorMessage="1" sqref="X106" xr:uid="{00000000-0002-0000-0200-000004000000}">
      <formula1>$AH$6:$AH$72</formula1>
    </dataValidation>
    <dataValidation type="list" allowBlank="1" showInputMessage="1" showErrorMessage="1" sqref="A107:A175" xr:uid="{00000000-0002-0000-0200-000005000000}">
      <formula1>$AI$14:$AI$14</formula1>
    </dataValidation>
    <dataValidation type="list" allowBlank="1" showInputMessage="1" showErrorMessage="1" sqref="P6:P105 T6:T105" xr:uid="{00000000-0002-0000-0200-000006000000}">
      <formula1>$AG$6:$AG$99</formula1>
    </dataValidation>
    <dataValidation type="list" allowBlank="1" showInputMessage="1" showErrorMessage="1" sqref="O6:O106" xr:uid="{00000000-0002-0000-0200-000007000000}">
      <formula1>$AO$6:$AO$62</formula1>
    </dataValidation>
    <dataValidation type="list" allowBlank="1" showInputMessage="1" showErrorMessage="1" sqref="X7:X105" xr:uid="{00000000-0002-0000-0200-000008000000}">
      <formula1>$AK$6:$AK$24</formula1>
    </dataValidation>
    <dataValidation type="list" allowBlank="1" showInputMessage="1" showErrorMessage="1" sqref="X6" xr:uid="{00000000-0002-0000-0200-000009000000}">
      <formula1>$AK$6:$AK$12</formula1>
    </dataValidation>
    <dataValidation type="list" allowBlank="1" showInputMessage="1" showErrorMessage="1" sqref="AB6:AB106" xr:uid="{00000000-0002-0000-0200-00000A000000}">
      <formula1>$AK$13:$AK$17</formula1>
    </dataValidation>
    <dataValidation type="list" allowBlank="1" showInputMessage="1" showErrorMessage="1" sqref="C106" xr:uid="{00000000-0002-0000-0200-00000B000000}">
      <formula1>$AV$6:$AV$157</formula1>
    </dataValidation>
    <dataValidation type="list" allowBlank="1" showInputMessage="1" showErrorMessage="1" sqref="C6:C105" xr:uid="{00000000-0002-0000-0200-00000C000000}">
      <formula1>$AV$6:$AV$175</formula1>
    </dataValidation>
    <dataValidation type="list" imeMode="halfKatakana" allowBlank="1" showInputMessage="1" showErrorMessage="1" sqref="J6:J106" xr:uid="{00000000-0002-0000-0200-00000E000000}">
      <formula1>$BB$6:$BB$13</formula1>
    </dataValidation>
    <dataValidation type="list" allowBlank="1" showInputMessage="1" showErrorMessage="1" sqref="H6:H106" xr:uid="{B4CD1DCC-989E-417D-B933-9AD7294BD62B}">
      <formula1>"男,女"</formula1>
    </dataValidation>
    <dataValidation imeMode="halfAlpha" allowBlank="1" showInputMessage="1" showErrorMessage="1" sqref="E6:E106 R6:R106 V6:V106 Z6:Z106 AD6:AD106" xr:uid="{058A2AAD-0A4B-430A-8856-7CC543CAE214}"/>
    <dataValidation type="list" allowBlank="1" showInputMessage="1" showErrorMessage="1" sqref="AA6:AA106 AE6:AE106" xr:uid="{FF4059B2-A110-4003-996E-07879C56CF99}">
      <formula1>$AR$6:$AR$11</formula1>
    </dataValidation>
  </dataValidations>
  <pageMargins left="0.75" right="0.75" top="1" bottom="1" header="0.51200000000000001" footer="0.5120000000000000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>
      <selection activeCell="C38" sqref="C38"/>
    </sheetView>
  </sheetViews>
  <sheetFormatPr defaultRowHeight="13.5" x14ac:dyDescent="0.15"/>
  <cols>
    <col min="1" max="1" width="7.125" bestFit="1" customWidth="1"/>
    <col min="2" max="2" width="20" bestFit="1" customWidth="1"/>
    <col min="3" max="3" width="46.625" bestFit="1" customWidth="1"/>
  </cols>
  <sheetData>
    <row r="1" spans="1:3" x14ac:dyDescent="0.15">
      <c r="A1" s="7" t="s">
        <v>191</v>
      </c>
      <c r="B1" s="7" t="s">
        <v>130</v>
      </c>
      <c r="C1" s="7" t="s">
        <v>133</v>
      </c>
    </row>
    <row r="2" spans="1:3" x14ac:dyDescent="0.15">
      <c r="A2" s="7" t="s">
        <v>204</v>
      </c>
      <c r="B2" s="7" t="s">
        <v>205</v>
      </c>
      <c r="C2" s="7"/>
    </row>
    <row r="3" spans="1:3" x14ac:dyDescent="0.15">
      <c r="A3" s="7" t="s">
        <v>206</v>
      </c>
      <c r="B3" s="7" t="s">
        <v>207</v>
      </c>
      <c r="C3" s="7"/>
    </row>
    <row r="4" spans="1:3" x14ac:dyDescent="0.15">
      <c r="A4" s="7" t="s">
        <v>208</v>
      </c>
      <c r="B4" s="7" t="s">
        <v>209</v>
      </c>
      <c r="C4" s="7"/>
    </row>
    <row r="5" spans="1:3" x14ac:dyDescent="0.15">
      <c r="A5" s="7" t="s">
        <v>210</v>
      </c>
      <c r="B5" s="7" t="s">
        <v>211</v>
      </c>
      <c r="C5" s="7"/>
    </row>
    <row r="6" spans="1:3" x14ac:dyDescent="0.15">
      <c r="A6" s="7" t="s">
        <v>213</v>
      </c>
      <c r="B6" s="7" t="s">
        <v>125</v>
      </c>
      <c r="C6" s="7"/>
    </row>
    <row r="7" spans="1:3" x14ac:dyDescent="0.15">
      <c r="A7" s="7" t="s">
        <v>124</v>
      </c>
      <c r="B7" s="7" t="s">
        <v>219</v>
      </c>
      <c r="C7" s="7"/>
    </row>
    <row r="8" spans="1:3" x14ac:dyDescent="0.15">
      <c r="A8" s="7" t="s">
        <v>220</v>
      </c>
      <c r="B8" s="7" t="s">
        <v>221</v>
      </c>
      <c r="C8" s="7"/>
    </row>
    <row r="9" spans="1:3" x14ac:dyDescent="0.15">
      <c r="A9" s="7" t="s">
        <v>239</v>
      </c>
      <c r="B9" s="7" t="s">
        <v>240</v>
      </c>
      <c r="C9" s="7" t="s">
        <v>85</v>
      </c>
    </row>
    <row r="10" spans="1:3" x14ac:dyDescent="0.15">
      <c r="A10" s="7" t="s">
        <v>247</v>
      </c>
      <c r="B10" s="7" t="s">
        <v>248</v>
      </c>
      <c r="C10" s="7" t="s">
        <v>91</v>
      </c>
    </row>
    <row r="11" spans="1:3" x14ac:dyDescent="0.15">
      <c r="A11" s="7" t="s">
        <v>254</v>
      </c>
      <c r="B11" s="7" t="s">
        <v>255</v>
      </c>
      <c r="C11" s="7" t="s">
        <v>96</v>
      </c>
    </row>
    <row r="12" spans="1:3" x14ac:dyDescent="0.15">
      <c r="A12" s="7" t="s">
        <v>262</v>
      </c>
      <c r="B12" s="7" t="s">
        <v>263</v>
      </c>
      <c r="C12" s="7" t="s">
        <v>131</v>
      </c>
    </row>
    <row r="13" spans="1:3" x14ac:dyDescent="0.15">
      <c r="A13" s="7" t="s">
        <v>264</v>
      </c>
      <c r="B13" s="7" t="s">
        <v>265</v>
      </c>
      <c r="C13" s="7" t="s">
        <v>131</v>
      </c>
    </row>
    <row r="14" spans="1:3" x14ac:dyDescent="0.15">
      <c r="A14" s="7" t="s">
        <v>270</v>
      </c>
      <c r="B14" s="7" t="s">
        <v>271</v>
      </c>
      <c r="C14" s="7" t="s">
        <v>131</v>
      </c>
    </row>
    <row r="15" spans="1:3" x14ac:dyDescent="0.15">
      <c r="A15" s="7" t="s">
        <v>272</v>
      </c>
      <c r="B15" s="7" t="s">
        <v>273</v>
      </c>
      <c r="C15" s="7" t="s">
        <v>131</v>
      </c>
    </row>
    <row r="16" spans="1:3" x14ac:dyDescent="0.15">
      <c r="A16" s="7" t="s">
        <v>274</v>
      </c>
      <c r="B16" s="7" t="s">
        <v>275</v>
      </c>
      <c r="C16" s="7" t="s">
        <v>131</v>
      </c>
    </row>
    <row r="17" spans="1:3" x14ac:dyDescent="0.15">
      <c r="A17" s="7" t="s">
        <v>276</v>
      </c>
      <c r="B17" s="7" t="s">
        <v>277</v>
      </c>
      <c r="C17" s="7" t="s">
        <v>131</v>
      </c>
    </row>
    <row r="18" spans="1:3" x14ac:dyDescent="0.15">
      <c r="A18" s="7" t="s">
        <v>278</v>
      </c>
      <c r="B18" s="7" t="s">
        <v>279</v>
      </c>
      <c r="C18" s="7" t="s">
        <v>131</v>
      </c>
    </row>
    <row r="19" spans="1:3" x14ac:dyDescent="0.15">
      <c r="A19" s="7" t="s">
        <v>280</v>
      </c>
      <c r="B19" s="7" t="s">
        <v>281</v>
      </c>
      <c r="C19" s="7" t="s">
        <v>97</v>
      </c>
    </row>
    <row r="20" spans="1:3" x14ac:dyDescent="0.15">
      <c r="A20" s="7" t="s">
        <v>289</v>
      </c>
      <c r="B20" s="7" t="s">
        <v>290</v>
      </c>
      <c r="C20" s="7" t="s">
        <v>105</v>
      </c>
    </row>
    <row r="21" spans="1:3" x14ac:dyDescent="0.15">
      <c r="A21" s="7" t="s">
        <v>19</v>
      </c>
      <c r="B21" s="7" t="s">
        <v>20</v>
      </c>
      <c r="C21" s="7" t="s">
        <v>97</v>
      </c>
    </row>
    <row r="22" spans="1:3" x14ac:dyDescent="0.15">
      <c r="A22" s="7" t="s">
        <v>26</v>
      </c>
      <c r="B22" s="7" t="s">
        <v>27</v>
      </c>
      <c r="C22" s="7" t="s">
        <v>112</v>
      </c>
    </row>
    <row r="23" spans="1:3" x14ac:dyDescent="0.15">
      <c r="A23" s="7" t="s">
        <v>54</v>
      </c>
      <c r="B23" s="7" t="s">
        <v>55</v>
      </c>
      <c r="C23" s="7" t="s">
        <v>56</v>
      </c>
    </row>
  </sheetData>
  <customSheetViews>
    <customSheetView guid="{E5A29513-AF19-4198-AFD1-5EC9C2566FB3}" state="hidden">
      <selection activeCell="C38" sqref="C38"/>
      <pageMargins left="0.75" right="0.75" top="1" bottom="1" header="0.51200000000000001" footer="0.51200000000000001"/>
      <headerFooter alignWithMargins="0"/>
    </customSheetView>
  </customSheetViews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B9" sqref="B9"/>
    </sheetView>
  </sheetViews>
  <sheetFormatPr defaultRowHeight="13.5" x14ac:dyDescent="0.15"/>
  <cols>
    <col min="1" max="1" width="7.125" bestFit="1" customWidth="1"/>
    <col min="2" max="2" width="20" bestFit="1" customWidth="1"/>
    <col min="3" max="3" width="46.625" bestFit="1" customWidth="1"/>
  </cols>
  <sheetData>
    <row r="1" spans="1:3" x14ac:dyDescent="0.15">
      <c r="A1" s="7" t="s">
        <v>191</v>
      </c>
      <c r="B1" s="7" t="s">
        <v>130</v>
      </c>
      <c r="C1" s="7" t="s">
        <v>133</v>
      </c>
    </row>
    <row r="2" spans="1:3" x14ac:dyDescent="0.15">
      <c r="A2" s="7" t="s">
        <v>204</v>
      </c>
      <c r="B2" s="7" t="s">
        <v>205</v>
      </c>
      <c r="C2" s="7"/>
    </row>
    <row r="3" spans="1:3" x14ac:dyDescent="0.15">
      <c r="A3" s="7" t="s">
        <v>206</v>
      </c>
      <c r="B3" s="7" t="s">
        <v>207</v>
      </c>
      <c r="C3" s="7"/>
    </row>
    <row r="4" spans="1:3" x14ac:dyDescent="0.15">
      <c r="A4" s="7" t="s">
        <v>208</v>
      </c>
      <c r="B4" s="7" t="s">
        <v>209</v>
      </c>
      <c r="C4" s="7"/>
    </row>
    <row r="5" spans="1:3" x14ac:dyDescent="0.15">
      <c r="A5" s="7" t="s">
        <v>210</v>
      </c>
      <c r="B5" s="7" t="s">
        <v>211</v>
      </c>
      <c r="C5" s="7"/>
    </row>
    <row r="6" spans="1:3" x14ac:dyDescent="0.15">
      <c r="A6" s="7" t="s">
        <v>213</v>
      </c>
      <c r="B6" s="7" t="s">
        <v>125</v>
      </c>
      <c r="C6" s="7"/>
    </row>
    <row r="7" spans="1:3" x14ac:dyDescent="0.15">
      <c r="A7" s="7" t="s">
        <v>124</v>
      </c>
      <c r="B7" s="7" t="s">
        <v>219</v>
      </c>
      <c r="C7" s="7"/>
    </row>
    <row r="8" spans="1:3" x14ac:dyDescent="0.15">
      <c r="A8" s="7" t="s">
        <v>228</v>
      </c>
      <c r="B8" s="7" t="s">
        <v>229</v>
      </c>
      <c r="C8" s="7" t="s">
        <v>230</v>
      </c>
    </row>
    <row r="9" spans="1:3" x14ac:dyDescent="0.15">
      <c r="A9" s="7" t="s">
        <v>250</v>
      </c>
      <c r="B9" s="7" t="s">
        <v>248</v>
      </c>
      <c r="C9" s="7" t="s">
        <v>93</v>
      </c>
    </row>
    <row r="10" spans="1:3" x14ac:dyDescent="0.15">
      <c r="A10" s="7" t="s">
        <v>256</v>
      </c>
      <c r="B10" s="7" t="s">
        <v>255</v>
      </c>
      <c r="C10" s="7" t="s">
        <v>257</v>
      </c>
    </row>
    <row r="11" spans="1:3" x14ac:dyDescent="0.15">
      <c r="A11" s="7" t="s">
        <v>262</v>
      </c>
      <c r="B11" s="7" t="s">
        <v>263</v>
      </c>
      <c r="C11" s="7" t="s">
        <v>131</v>
      </c>
    </row>
    <row r="12" spans="1:3" x14ac:dyDescent="0.15">
      <c r="A12" s="7" t="s">
        <v>264</v>
      </c>
      <c r="B12" s="7" t="s">
        <v>265</v>
      </c>
      <c r="C12" s="7" t="s">
        <v>131</v>
      </c>
    </row>
    <row r="13" spans="1:3" x14ac:dyDescent="0.15">
      <c r="A13" s="7" t="s">
        <v>270</v>
      </c>
      <c r="B13" s="7" t="s">
        <v>271</v>
      </c>
      <c r="C13" s="7" t="s">
        <v>131</v>
      </c>
    </row>
    <row r="14" spans="1:3" x14ac:dyDescent="0.15">
      <c r="A14" s="7" t="s">
        <v>272</v>
      </c>
      <c r="B14" s="7" t="s">
        <v>273</v>
      </c>
      <c r="C14" s="7" t="s">
        <v>131</v>
      </c>
    </row>
    <row r="15" spans="1:3" x14ac:dyDescent="0.15">
      <c r="A15" s="7" t="s">
        <v>274</v>
      </c>
      <c r="B15" s="7" t="s">
        <v>275</v>
      </c>
      <c r="C15" s="7" t="s">
        <v>131</v>
      </c>
    </row>
    <row r="16" spans="1:3" x14ac:dyDescent="0.15">
      <c r="A16" s="7" t="s">
        <v>276</v>
      </c>
      <c r="B16" s="7" t="s">
        <v>277</v>
      </c>
      <c r="C16" s="7" t="s">
        <v>131</v>
      </c>
    </row>
    <row r="17" spans="1:3" x14ac:dyDescent="0.15">
      <c r="A17" s="7" t="s">
        <v>278</v>
      </c>
      <c r="B17" s="7" t="s">
        <v>279</v>
      </c>
      <c r="C17" s="7" t="s">
        <v>131</v>
      </c>
    </row>
    <row r="18" spans="1:3" x14ac:dyDescent="0.15">
      <c r="A18" s="7" t="s">
        <v>286</v>
      </c>
      <c r="B18" s="7" t="s">
        <v>281</v>
      </c>
      <c r="C18" s="7" t="s">
        <v>102</v>
      </c>
    </row>
    <row r="19" spans="1:3" x14ac:dyDescent="0.15">
      <c r="A19" s="7" t="s">
        <v>17</v>
      </c>
      <c r="B19" s="7" t="s">
        <v>290</v>
      </c>
      <c r="C19" s="7" t="s">
        <v>107</v>
      </c>
    </row>
    <row r="20" spans="1:3" x14ac:dyDescent="0.15">
      <c r="A20" s="7" t="s">
        <v>24</v>
      </c>
      <c r="B20" s="7" t="s">
        <v>20</v>
      </c>
      <c r="C20" s="7" t="s">
        <v>111</v>
      </c>
    </row>
    <row r="21" spans="1:3" x14ac:dyDescent="0.15">
      <c r="A21" s="7" t="s">
        <v>29</v>
      </c>
      <c r="B21" s="7" t="s">
        <v>27</v>
      </c>
      <c r="C21" s="7" t="s">
        <v>114</v>
      </c>
    </row>
    <row r="22" spans="1:3" x14ac:dyDescent="0.15">
      <c r="A22" s="7" t="s">
        <v>48</v>
      </c>
      <c r="B22" s="7" t="s">
        <v>49</v>
      </c>
      <c r="C22" s="7" t="s">
        <v>50</v>
      </c>
    </row>
  </sheetData>
  <customSheetViews>
    <customSheetView guid="{E5A29513-AF19-4198-AFD1-5EC9C2566FB3}" state="hidden">
      <selection activeCell="B9" sqref="B9"/>
      <pageMargins left="0.75" right="0.75" top="1" bottom="1" header="0.51200000000000001" footer="0.51200000000000001"/>
      <headerFooter alignWithMargins="0"/>
    </customSheetView>
  </customSheetViews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4"/>
  <sheetViews>
    <sheetView topLeftCell="A19" workbookViewId="0">
      <selection activeCell="A36" sqref="A36:C36"/>
    </sheetView>
  </sheetViews>
  <sheetFormatPr defaultRowHeight="13.5" x14ac:dyDescent="0.15"/>
  <cols>
    <col min="1" max="1" width="7.125" bestFit="1" customWidth="1"/>
    <col min="2" max="2" width="20" bestFit="1" customWidth="1"/>
    <col min="3" max="3" width="46.625" bestFit="1" customWidth="1"/>
  </cols>
  <sheetData>
    <row r="1" spans="1:3" x14ac:dyDescent="0.15">
      <c r="A1" s="7" t="s">
        <v>81</v>
      </c>
      <c r="B1" s="7" t="s">
        <v>130</v>
      </c>
      <c r="C1" s="7" t="s">
        <v>133</v>
      </c>
    </row>
    <row r="2" spans="1:3" x14ac:dyDescent="0.15">
      <c r="A2" s="7" t="s">
        <v>200</v>
      </c>
      <c r="B2" s="7" t="s">
        <v>201</v>
      </c>
      <c r="C2" s="7"/>
    </row>
    <row r="3" spans="1:3" x14ac:dyDescent="0.15">
      <c r="A3" s="7" t="s">
        <v>202</v>
      </c>
      <c r="B3" s="7" t="s">
        <v>203</v>
      </c>
      <c r="C3" s="7"/>
    </row>
    <row r="4" spans="1:3" x14ac:dyDescent="0.15">
      <c r="A4" s="7" t="s">
        <v>204</v>
      </c>
      <c r="B4" s="7" t="s">
        <v>205</v>
      </c>
      <c r="C4" s="7"/>
    </row>
    <row r="5" spans="1:3" x14ac:dyDescent="0.15">
      <c r="A5" s="7" t="s">
        <v>206</v>
      </c>
      <c r="B5" s="7" t="s">
        <v>207</v>
      </c>
      <c r="C5" s="7"/>
    </row>
    <row r="6" spans="1:3" x14ac:dyDescent="0.15">
      <c r="A6" s="7" t="s">
        <v>208</v>
      </c>
      <c r="B6" s="7" t="s">
        <v>209</v>
      </c>
      <c r="C6" s="7"/>
    </row>
    <row r="7" spans="1:3" x14ac:dyDescent="0.15">
      <c r="A7" s="7" t="s">
        <v>210</v>
      </c>
      <c r="B7" s="7" t="s">
        <v>211</v>
      </c>
      <c r="C7" s="7"/>
    </row>
    <row r="8" spans="1:3" x14ac:dyDescent="0.15">
      <c r="A8" s="7" t="s">
        <v>212</v>
      </c>
      <c r="B8" s="7" t="s">
        <v>123</v>
      </c>
      <c r="C8" s="7"/>
    </row>
    <row r="9" spans="1:3" x14ac:dyDescent="0.15">
      <c r="A9" s="7" t="s">
        <v>213</v>
      </c>
      <c r="B9" s="7" t="s">
        <v>125</v>
      </c>
      <c r="C9" s="7"/>
    </row>
    <row r="10" spans="1:3" x14ac:dyDescent="0.15">
      <c r="A10" s="7" t="s">
        <v>214</v>
      </c>
      <c r="B10" s="7" t="s">
        <v>215</v>
      </c>
      <c r="C10" s="7"/>
    </row>
    <row r="11" spans="1:3" x14ac:dyDescent="0.15">
      <c r="A11" s="7" t="s">
        <v>216</v>
      </c>
      <c r="B11" s="7" t="s">
        <v>217</v>
      </c>
      <c r="C11" s="7"/>
    </row>
    <row r="12" spans="1:3" x14ac:dyDescent="0.15">
      <c r="A12" s="7" t="s">
        <v>218</v>
      </c>
      <c r="B12" s="7" t="s">
        <v>126</v>
      </c>
      <c r="C12" s="7"/>
    </row>
    <row r="13" spans="1:3" x14ac:dyDescent="0.15">
      <c r="A13" s="7" t="s">
        <v>124</v>
      </c>
      <c r="B13" s="7" t="s">
        <v>219</v>
      </c>
      <c r="C13" s="7"/>
    </row>
    <row r="14" spans="1:3" x14ac:dyDescent="0.15">
      <c r="A14" s="7" t="s">
        <v>220</v>
      </c>
      <c r="B14" s="7" t="s">
        <v>221</v>
      </c>
      <c r="C14" s="7"/>
    </row>
    <row r="15" spans="1:3" x14ac:dyDescent="0.15">
      <c r="A15" s="7" t="s">
        <v>222</v>
      </c>
      <c r="B15" s="7" t="s">
        <v>223</v>
      </c>
      <c r="C15" s="7" t="s">
        <v>82</v>
      </c>
    </row>
    <row r="16" spans="1:3" x14ac:dyDescent="0.15">
      <c r="A16" s="7" t="s">
        <v>224</v>
      </c>
      <c r="B16" s="7" t="s">
        <v>223</v>
      </c>
      <c r="C16" s="7" t="s">
        <v>83</v>
      </c>
    </row>
    <row r="17" spans="1:3" x14ac:dyDescent="0.15">
      <c r="A17" s="7" t="s">
        <v>225</v>
      </c>
      <c r="B17" s="7" t="s">
        <v>223</v>
      </c>
      <c r="C17" s="7" t="s">
        <v>84</v>
      </c>
    </row>
    <row r="18" spans="1:3" x14ac:dyDescent="0.15">
      <c r="A18" s="7" t="s">
        <v>226</v>
      </c>
      <c r="B18" s="7" t="s">
        <v>223</v>
      </c>
      <c r="C18" s="7" t="s">
        <v>227</v>
      </c>
    </row>
    <row r="19" spans="1:3" x14ac:dyDescent="0.15">
      <c r="A19" s="7" t="s">
        <v>228</v>
      </c>
      <c r="B19" s="7" t="s">
        <v>229</v>
      </c>
      <c r="C19" s="7" t="s">
        <v>230</v>
      </c>
    </row>
    <row r="20" spans="1:3" x14ac:dyDescent="0.15">
      <c r="A20" s="7" t="s">
        <v>231</v>
      </c>
      <c r="B20" s="7" t="s">
        <v>229</v>
      </c>
      <c r="C20" s="7" t="s">
        <v>232</v>
      </c>
    </row>
    <row r="21" spans="1:3" x14ac:dyDescent="0.15">
      <c r="A21" s="7" t="s">
        <v>233</v>
      </c>
      <c r="B21" s="7" t="s">
        <v>229</v>
      </c>
      <c r="C21" s="7" t="s">
        <v>234</v>
      </c>
    </row>
    <row r="22" spans="1:3" x14ac:dyDescent="0.15">
      <c r="A22" s="7" t="s">
        <v>235</v>
      </c>
      <c r="B22" s="7" t="s">
        <v>229</v>
      </c>
      <c r="C22" s="7" t="s">
        <v>236</v>
      </c>
    </row>
    <row r="23" spans="1:3" x14ac:dyDescent="0.15">
      <c r="A23" s="7" t="s">
        <v>237</v>
      </c>
      <c r="B23" s="7" t="s">
        <v>229</v>
      </c>
      <c r="C23" s="7" t="s">
        <v>238</v>
      </c>
    </row>
    <row r="24" spans="1:3" x14ac:dyDescent="0.15">
      <c r="A24" s="7" t="s">
        <v>239</v>
      </c>
      <c r="B24" s="7" t="s">
        <v>240</v>
      </c>
      <c r="C24" s="7" t="s">
        <v>85</v>
      </c>
    </row>
    <row r="25" spans="1:3" x14ac:dyDescent="0.15">
      <c r="A25" s="7" t="s">
        <v>241</v>
      </c>
      <c r="B25" s="7" t="s">
        <v>240</v>
      </c>
      <c r="C25" s="7" t="s">
        <v>86</v>
      </c>
    </row>
    <row r="26" spans="1:3" x14ac:dyDescent="0.15">
      <c r="A26" s="7" t="s">
        <v>242</v>
      </c>
      <c r="B26" s="7" t="s">
        <v>240</v>
      </c>
      <c r="C26" s="7" t="s">
        <v>87</v>
      </c>
    </row>
    <row r="27" spans="1:3" x14ac:dyDescent="0.15">
      <c r="A27" s="7" t="s">
        <v>243</v>
      </c>
      <c r="B27" s="7" t="s">
        <v>244</v>
      </c>
      <c r="C27" s="7" t="s">
        <v>88</v>
      </c>
    </row>
    <row r="28" spans="1:3" x14ac:dyDescent="0.15">
      <c r="A28" s="7" t="s">
        <v>245</v>
      </c>
      <c r="B28" s="7" t="s">
        <v>244</v>
      </c>
      <c r="C28" s="7" t="s">
        <v>89</v>
      </c>
    </row>
    <row r="29" spans="1:3" x14ac:dyDescent="0.15">
      <c r="A29" s="7" t="s">
        <v>246</v>
      </c>
      <c r="B29" s="7" t="s">
        <v>244</v>
      </c>
      <c r="C29" s="7" t="s">
        <v>90</v>
      </c>
    </row>
    <row r="30" spans="1:3" x14ac:dyDescent="0.15">
      <c r="A30" s="7" t="s">
        <v>247</v>
      </c>
      <c r="B30" s="7" t="s">
        <v>248</v>
      </c>
      <c r="C30" s="7" t="s">
        <v>91</v>
      </c>
    </row>
    <row r="31" spans="1:3" x14ac:dyDescent="0.15">
      <c r="A31" s="7" t="s">
        <v>249</v>
      </c>
      <c r="B31" s="7" t="s">
        <v>248</v>
      </c>
      <c r="C31" s="7" t="s">
        <v>92</v>
      </c>
    </row>
    <row r="32" spans="1:3" x14ac:dyDescent="0.15">
      <c r="A32" s="7" t="s">
        <v>250</v>
      </c>
      <c r="B32" s="7" t="s">
        <v>248</v>
      </c>
      <c r="C32" s="7" t="s">
        <v>93</v>
      </c>
    </row>
    <row r="33" spans="1:3" x14ac:dyDescent="0.15">
      <c r="A33" s="7" t="s">
        <v>251</v>
      </c>
      <c r="B33" s="7" t="s">
        <v>252</v>
      </c>
      <c r="C33" s="7" t="s">
        <v>94</v>
      </c>
    </row>
    <row r="34" spans="1:3" x14ac:dyDescent="0.15">
      <c r="A34" s="7" t="s">
        <v>253</v>
      </c>
      <c r="B34" s="7" t="s">
        <v>252</v>
      </c>
      <c r="C34" s="7" t="s">
        <v>95</v>
      </c>
    </row>
    <row r="35" spans="1:3" x14ac:dyDescent="0.15">
      <c r="A35" s="7" t="s">
        <v>254</v>
      </c>
      <c r="B35" s="7" t="s">
        <v>255</v>
      </c>
      <c r="C35" s="7" t="s">
        <v>96</v>
      </c>
    </row>
    <row r="36" spans="1:3" x14ac:dyDescent="0.15">
      <c r="A36" s="7" t="s">
        <v>256</v>
      </c>
      <c r="B36" s="7" t="s">
        <v>255</v>
      </c>
      <c r="C36" s="7" t="s">
        <v>257</v>
      </c>
    </row>
    <row r="37" spans="1:3" x14ac:dyDescent="0.15">
      <c r="A37" s="7" t="s">
        <v>258</v>
      </c>
      <c r="B37" s="7" t="s">
        <v>259</v>
      </c>
      <c r="C37" s="7" t="s">
        <v>131</v>
      </c>
    </row>
    <row r="38" spans="1:3" x14ac:dyDescent="0.15">
      <c r="A38" s="7" t="s">
        <v>260</v>
      </c>
      <c r="B38" s="7" t="s">
        <v>261</v>
      </c>
      <c r="C38" s="7" t="s">
        <v>131</v>
      </c>
    </row>
    <row r="39" spans="1:3" x14ac:dyDescent="0.15">
      <c r="A39" s="7" t="s">
        <v>262</v>
      </c>
      <c r="B39" s="7" t="s">
        <v>263</v>
      </c>
      <c r="C39" s="7" t="s">
        <v>131</v>
      </c>
    </row>
    <row r="40" spans="1:3" x14ac:dyDescent="0.15">
      <c r="A40" s="7" t="s">
        <v>264</v>
      </c>
      <c r="B40" s="7" t="s">
        <v>265</v>
      </c>
      <c r="C40" s="7" t="s">
        <v>131</v>
      </c>
    </row>
    <row r="41" spans="1:3" x14ac:dyDescent="0.15">
      <c r="A41" s="7" t="s">
        <v>266</v>
      </c>
      <c r="B41" s="7" t="s">
        <v>267</v>
      </c>
      <c r="C41" s="7" t="s">
        <v>131</v>
      </c>
    </row>
    <row r="42" spans="1:3" x14ac:dyDescent="0.15">
      <c r="A42" s="7" t="s">
        <v>268</v>
      </c>
      <c r="B42" s="7" t="s">
        <v>269</v>
      </c>
      <c r="C42" s="7" t="s">
        <v>131</v>
      </c>
    </row>
    <row r="43" spans="1:3" x14ac:dyDescent="0.15">
      <c r="A43" s="7" t="s">
        <v>270</v>
      </c>
      <c r="B43" s="7" t="s">
        <v>271</v>
      </c>
      <c r="C43" s="7" t="s">
        <v>131</v>
      </c>
    </row>
    <row r="44" spans="1:3" x14ac:dyDescent="0.15">
      <c r="A44" s="7" t="s">
        <v>272</v>
      </c>
      <c r="B44" s="7" t="s">
        <v>273</v>
      </c>
      <c r="C44" s="7" t="s">
        <v>131</v>
      </c>
    </row>
    <row r="45" spans="1:3" x14ac:dyDescent="0.15">
      <c r="A45" s="7" t="s">
        <v>274</v>
      </c>
      <c r="B45" s="7" t="s">
        <v>275</v>
      </c>
      <c r="C45" s="7" t="s">
        <v>131</v>
      </c>
    </row>
    <row r="46" spans="1:3" x14ac:dyDescent="0.15">
      <c r="A46" s="7" t="s">
        <v>276</v>
      </c>
      <c r="B46" s="7" t="s">
        <v>277</v>
      </c>
      <c r="C46" s="7" t="s">
        <v>131</v>
      </c>
    </row>
    <row r="47" spans="1:3" x14ac:dyDescent="0.15">
      <c r="A47" s="7" t="s">
        <v>278</v>
      </c>
      <c r="B47" s="7" t="s">
        <v>279</v>
      </c>
      <c r="C47" s="7" t="s">
        <v>131</v>
      </c>
    </row>
    <row r="48" spans="1:3" x14ac:dyDescent="0.15">
      <c r="A48" s="7" t="s">
        <v>280</v>
      </c>
      <c r="B48" s="7" t="s">
        <v>281</v>
      </c>
      <c r="C48" s="7" t="s">
        <v>97</v>
      </c>
    </row>
    <row r="49" spans="1:3" x14ac:dyDescent="0.15">
      <c r="A49" s="7" t="s">
        <v>282</v>
      </c>
      <c r="B49" s="7" t="s">
        <v>281</v>
      </c>
      <c r="C49" s="7" t="s">
        <v>98</v>
      </c>
    </row>
    <row r="50" spans="1:3" x14ac:dyDescent="0.15">
      <c r="A50" s="7" t="s">
        <v>283</v>
      </c>
      <c r="B50" s="7" t="s">
        <v>281</v>
      </c>
      <c r="C50" s="7" t="s">
        <v>99</v>
      </c>
    </row>
    <row r="51" spans="1:3" x14ac:dyDescent="0.15">
      <c r="A51" s="7" t="s">
        <v>284</v>
      </c>
      <c r="B51" s="7" t="s">
        <v>281</v>
      </c>
      <c r="C51" s="7" t="s">
        <v>100</v>
      </c>
    </row>
    <row r="52" spans="1:3" x14ac:dyDescent="0.15">
      <c r="A52" s="7" t="s">
        <v>285</v>
      </c>
      <c r="B52" s="7" t="s">
        <v>281</v>
      </c>
      <c r="C52" s="7" t="s">
        <v>101</v>
      </c>
    </row>
    <row r="53" spans="1:3" x14ac:dyDescent="0.15">
      <c r="A53" s="7" t="s">
        <v>286</v>
      </c>
      <c r="B53" s="7" t="s">
        <v>281</v>
      </c>
      <c r="C53" s="7" t="s">
        <v>102</v>
      </c>
    </row>
    <row r="54" spans="1:3" x14ac:dyDescent="0.15">
      <c r="A54" s="7" t="s">
        <v>287</v>
      </c>
      <c r="B54" s="7" t="s">
        <v>281</v>
      </c>
      <c r="C54" s="7" t="s">
        <v>103</v>
      </c>
    </row>
    <row r="55" spans="1:3" x14ac:dyDescent="0.15">
      <c r="A55" s="7" t="s">
        <v>288</v>
      </c>
      <c r="B55" s="7" t="s">
        <v>281</v>
      </c>
      <c r="C55" s="7" t="s">
        <v>104</v>
      </c>
    </row>
    <row r="56" spans="1:3" x14ac:dyDescent="0.15">
      <c r="A56" s="7" t="s">
        <v>289</v>
      </c>
      <c r="B56" s="7" t="s">
        <v>290</v>
      </c>
      <c r="C56" s="7" t="s">
        <v>105</v>
      </c>
    </row>
    <row r="57" spans="1:3" x14ac:dyDescent="0.15">
      <c r="A57" s="7" t="s">
        <v>16</v>
      </c>
      <c r="B57" s="7" t="s">
        <v>290</v>
      </c>
      <c r="C57" s="7" t="s">
        <v>106</v>
      </c>
    </row>
    <row r="58" spans="1:3" x14ac:dyDescent="0.15">
      <c r="A58" s="7" t="s">
        <v>17</v>
      </c>
      <c r="B58" s="7" t="s">
        <v>290</v>
      </c>
      <c r="C58" s="7" t="s">
        <v>107</v>
      </c>
    </row>
    <row r="59" spans="1:3" x14ac:dyDescent="0.15">
      <c r="A59" s="7" t="s">
        <v>18</v>
      </c>
      <c r="B59" s="7" t="s">
        <v>290</v>
      </c>
      <c r="C59" s="7" t="s">
        <v>108</v>
      </c>
    </row>
    <row r="60" spans="1:3" x14ac:dyDescent="0.15">
      <c r="A60" s="7" t="s">
        <v>19</v>
      </c>
      <c r="B60" s="7" t="s">
        <v>20</v>
      </c>
      <c r="C60" s="7" t="s">
        <v>97</v>
      </c>
    </row>
    <row r="61" spans="1:3" x14ac:dyDescent="0.15">
      <c r="A61" s="7" t="s">
        <v>21</v>
      </c>
      <c r="B61" s="7" t="s">
        <v>20</v>
      </c>
      <c r="C61" s="7" t="s">
        <v>109</v>
      </c>
    </row>
    <row r="62" spans="1:3" x14ac:dyDescent="0.15">
      <c r="A62" s="7" t="s">
        <v>22</v>
      </c>
      <c r="B62" s="7" t="s">
        <v>20</v>
      </c>
      <c r="C62" s="7" t="s">
        <v>99</v>
      </c>
    </row>
    <row r="63" spans="1:3" x14ac:dyDescent="0.15">
      <c r="A63" s="7" t="s">
        <v>23</v>
      </c>
      <c r="B63" s="7" t="s">
        <v>20</v>
      </c>
      <c r="C63" s="7" t="s">
        <v>110</v>
      </c>
    </row>
    <row r="64" spans="1:3" x14ac:dyDescent="0.15">
      <c r="A64" s="7" t="s">
        <v>24</v>
      </c>
      <c r="B64" s="7" t="s">
        <v>20</v>
      </c>
      <c r="C64" s="7" t="s">
        <v>111</v>
      </c>
    </row>
    <row r="65" spans="1:3" x14ac:dyDescent="0.15">
      <c r="A65" s="7" t="s">
        <v>25</v>
      </c>
      <c r="B65" s="7" t="s">
        <v>20</v>
      </c>
      <c r="C65" s="7" t="s">
        <v>103</v>
      </c>
    </row>
    <row r="66" spans="1:3" x14ac:dyDescent="0.15">
      <c r="A66" s="7" t="s">
        <v>26</v>
      </c>
      <c r="B66" s="7" t="s">
        <v>27</v>
      </c>
      <c r="C66" s="7" t="s">
        <v>112</v>
      </c>
    </row>
    <row r="67" spans="1:3" x14ac:dyDescent="0.15">
      <c r="A67" s="7" t="s">
        <v>28</v>
      </c>
      <c r="B67" s="7" t="s">
        <v>27</v>
      </c>
      <c r="C67" s="7" t="s">
        <v>113</v>
      </c>
    </row>
    <row r="68" spans="1:3" x14ac:dyDescent="0.15">
      <c r="A68" s="7" t="s">
        <v>29</v>
      </c>
      <c r="B68" s="7" t="s">
        <v>27</v>
      </c>
      <c r="C68" s="7" t="s">
        <v>114</v>
      </c>
    </row>
    <row r="69" spans="1:3" x14ac:dyDescent="0.15">
      <c r="A69" s="7" t="s">
        <v>30</v>
      </c>
      <c r="B69" s="7" t="s">
        <v>27</v>
      </c>
      <c r="C69" s="7" t="s">
        <v>115</v>
      </c>
    </row>
    <row r="70" spans="1:3" x14ac:dyDescent="0.15">
      <c r="A70" s="7" t="s">
        <v>31</v>
      </c>
      <c r="B70" s="7" t="s">
        <v>27</v>
      </c>
      <c r="C70" s="7" t="s">
        <v>116</v>
      </c>
    </row>
    <row r="71" spans="1:3" x14ac:dyDescent="0.15">
      <c r="A71" s="7" t="s">
        <v>32</v>
      </c>
      <c r="B71" s="7" t="s">
        <v>33</v>
      </c>
      <c r="C71" s="7" t="s">
        <v>131</v>
      </c>
    </row>
    <row r="72" spans="1:3" x14ac:dyDescent="0.15">
      <c r="A72" s="7" t="s">
        <v>34</v>
      </c>
      <c r="B72" s="7" t="s">
        <v>35</v>
      </c>
      <c r="C72" s="7" t="s">
        <v>117</v>
      </c>
    </row>
    <row r="73" spans="1:3" x14ac:dyDescent="0.15">
      <c r="A73" s="7" t="s">
        <v>36</v>
      </c>
      <c r="B73" s="7" t="s">
        <v>35</v>
      </c>
      <c r="C73" s="7" t="s">
        <v>5</v>
      </c>
    </row>
    <row r="74" spans="1:3" x14ac:dyDescent="0.15">
      <c r="A74" s="7" t="s">
        <v>37</v>
      </c>
      <c r="B74" s="7" t="s">
        <v>35</v>
      </c>
      <c r="C74" s="7" t="s">
        <v>6</v>
      </c>
    </row>
    <row r="75" spans="1:3" x14ac:dyDescent="0.15">
      <c r="A75" s="7" t="s">
        <v>38</v>
      </c>
      <c r="B75" s="7" t="s">
        <v>35</v>
      </c>
      <c r="C75" s="7" t="s">
        <v>7</v>
      </c>
    </row>
    <row r="76" spans="1:3" x14ac:dyDescent="0.15">
      <c r="A76" s="7" t="s">
        <v>39</v>
      </c>
      <c r="B76" s="7" t="s">
        <v>35</v>
      </c>
      <c r="C76" s="7" t="s">
        <v>8</v>
      </c>
    </row>
    <row r="77" spans="1:3" x14ac:dyDescent="0.15">
      <c r="A77" s="7" t="s">
        <v>40</v>
      </c>
      <c r="B77" s="7" t="s">
        <v>41</v>
      </c>
      <c r="C77" s="7" t="s">
        <v>42</v>
      </c>
    </row>
    <row r="78" spans="1:3" x14ac:dyDescent="0.15">
      <c r="A78" s="7" t="s">
        <v>43</v>
      </c>
      <c r="B78" s="7" t="s">
        <v>44</v>
      </c>
      <c r="C78" s="7" t="s">
        <v>45</v>
      </c>
    </row>
    <row r="79" spans="1:3" x14ac:dyDescent="0.15">
      <c r="A79" s="7" t="s">
        <v>46</v>
      </c>
      <c r="B79" s="7" t="s">
        <v>44</v>
      </c>
      <c r="C79" s="7" t="s">
        <v>47</v>
      </c>
    </row>
    <row r="80" spans="1:3" x14ac:dyDescent="0.15">
      <c r="A80" s="7" t="s">
        <v>48</v>
      </c>
      <c r="B80" s="7" t="s">
        <v>49</v>
      </c>
      <c r="C80" s="7" t="s">
        <v>50</v>
      </c>
    </row>
    <row r="81" spans="1:3" x14ac:dyDescent="0.15">
      <c r="A81" s="7" t="s">
        <v>51</v>
      </c>
      <c r="B81" s="7" t="s">
        <v>52</v>
      </c>
      <c r="C81" s="7" t="s">
        <v>53</v>
      </c>
    </row>
    <row r="82" spans="1:3" x14ac:dyDescent="0.15">
      <c r="A82" s="7" t="s">
        <v>54</v>
      </c>
      <c r="B82" s="7" t="s">
        <v>55</v>
      </c>
      <c r="C82" s="7" t="s">
        <v>56</v>
      </c>
    </row>
    <row r="83" spans="1:3" x14ac:dyDescent="0.15">
      <c r="A83" s="7" t="s">
        <v>57</v>
      </c>
      <c r="B83" s="7" t="s">
        <v>55</v>
      </c>
      <c r="C83" s="7" t="s">
        <v>58</v>
      </c>
    </row>
    <row r="84" spans="1:3" x14ac:dyDescent="0.15">
      <c r="A84" s="7" t="s">
        <v>59</v>
      </c>
      <c r="B84" s="7" t="s">
        <v>60</v>
      </c>
      <c r="C84" s="7"/>
    </row>
    <row r="85" spans="1:3" x14ac:dyDescent="0.15">
      <c r="A85" s="7" t="s">
        <v>61</v>
      </c>
      <c r="B85" s="7" t="s">
        <v>62</v>
      </c>
      <c r="C85" s="7"/>
    </row>
    <row r="86" spans="1:3" x14ac:dyDescent="0.15">
      <c r="A86" s="7" t="s">
        <v>63</v>
      </c>
      <c r="B86" s="7" t="s">
        <v>64</v>
      </c>
      <c r="C86" s="7"/>
    </row>
    <row r="87" spans="1:3" x14ac:dyDescent="0.15">
      <c r="A87" s="7" t="s">
        <v>65</v>
      </c>
      <c r="B87" s="7" t="s">
        <v>66</v>
      </c>
      <c r="C87" s="7"/>
    </row>
    <row r="88" spans="1:3" x14ac:dyDescent="0.15">
      <c r="A88" s="7" t="s">
        <v>67</v>
      </c>
      <c r="B88" s="7" t="s">
        <v>68</v>
      </c>
      <c r="C88" s="7"/>
    </row>
    <row r="89" spans="1:3" x14ac:dyDescent="0.15">
      <c r="A89" s="7" t="s">
        <v>69</v>
      </c>
      <c r="B89" s="7" t="s">
        <v>70</v>
      </c>
      <c r="C89" s="7"/>
    </row>
    <row r="90" spans="1:3" x14ac:dyDescent="0.15">
      <c r="A90" s="7" t="s">
        <v>71</v>
      </c>
      <c r="B90" s="7" t="s">
        <v>72</v>
      </c>
      <c r="C90" s="7"/>
    </row>
    <row r="91" spans="1:3" x14ac:dyDescent="0.15">
      <c r="A91" s="7" t="s">
        <v>73</v>
      </c>
      <c r="B91" s="7" t="s">
        <v>74</v>
      </c>
      <c r="C91" s="7"/>
    </row>
    <row r="92" spans="1:3" x14ac:dyDescent="0.15">
      <c r="A92" s="7" t="s">
        <v>75</v>
      </c>
      <c r="B92" s="7" t="s">
        <v>76</v>
      </c>
      <c r="C92" s="7"/>
    </row>
    <row r="93" spans="1:3" x14ac:dyDescent="0.15">
      <c r="A93" s="7" t="s">
        <v>77</v>
      </c>
      <c r="B93" s="7" t="s">
        <v>78</v>
      </c>
      <c r="C93" s="7"/>
    </row>
    <row r="94" spans="1:3" x14ac:dyDescent="0.15">
      <c r="A94" s="7" t="s">
        <v>79</v>
      </c>
      <c r="B94" s="7" t="s">
        <v>80</v>
      </c>
      <c r="C94" s="7"/>
    </row>
  </sheetData>
  <customSheetViews>
    <customSheetView guid="{E5A29513-AF19-4198-AFD1-5EC9C2566FB3}" state="hidden" topLeftCell="A19">
      <selection activeCell="A36" sqref="A36:C36"/>
      <pageMargins left="0.75" right="0.75" top="1" bottom="1" header="0.51200000000000001" footer="0.51200000000000001"/>
      <headerFooter alignWithMargins="0"/>
    </customSheetView>
  </customSheetViews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85"/>
  <sheetViews>
    <sheetView workbookViewId="0">
      <selection activeCell="J44" sqref="J44"/>
    </sheetView>
  </sheetViews>
  <sheetFormatPr defaultRowHeight="12" x14ac:dyDescent="0.15"/>
  <cols>
    <col min="1" max="1" width="7" style="3" bestFit="1" customWidth="1"/>
    <col min="2" max="2" width="7.625" style="3" customWidth="1"/>
    <col min="3" max="3" width="9.625" style="3" customWidth="1"/>
    <col min="4" max="4" width="12.375" style="3" customWidth="1"/>
    <col min="5" max="16384" width="9" style="3"/>
  </cols>
  <sheetData>
    <row r="1" spans="2:4" x14ac:dyDescent="0.15">
      <c r="B1" s="4" t="s">
        <v>134</v>
      </c>
    </row>
    <row r="2" spans="2:4" x14ac:dyDescent="0.15">
      <c r="B2" s="2" t="s">
        <v>191</v>
      </c>
      <c r="C2" s="2" t="s">
        <v>140</v>
      </c>
      <c r="D2" s="2" t="s">
        <v>133</v>
      </c>
    </row>
    <row r="3" spans="2:4" x14ac:dyDescent="0.15">
      <c r="B3" s="5" t="s">
        <v>192</v>
      </c>
      <c r="C3" s="2" t="s">
        <v>127</v>
      </c>
      <c r="D3" s="2" t="s">
        <v>138</v>
      </c>
    </row>
    <row r="4" spans="2:4" x14ac:dyDescent="0.15">
      <c r="B4" s="5" t="s">
        <v>193</v>
      </c>
      <c r="C4" s="2" t="s">
        <v>135</v>
      </c>
      <c r="D4" s="2"/>
    </row>
    <row r="5" spans="2:4" x14ac:dyDescent="0.15">
      <c r="B5" s="5" t="s">
        <v>194</v>
      </c>
      <c r="C5" s="2" t="s">
        <v>136</v>
      </c>
      <c r="D5" s="2"/>
    </row>
    <row r="6" spans="2:4" x14ac:dyDescent="0.15">
      <c r="B6" s="5" t="s">
        <v>195</v>
      </c>
      <c r="C6" s="2" t="s">
        <v>128</v>
      </c>
      <c r="D6" s="2" t="s">
        <v>138</v>
      </c>
    </row>
    <row r="7" spans="2:4" x14ac:dyDescent="0.15">
      <c r="B7" s="5" t="s">
        <v>196</v>
      </c>
      <c r="C7" s="2" t="s">
        <v>139</v>
      </c>
      <c r="D7" s="2"/>
    </row>
    <row r="8" spans="2:4" x14ac:dyDescent="0.15">
      <c r="B8" s="5" t="s">
        <v>197</v>
      </c>
      <c r="C8" s="2" t="s">
        <v>129</v>
      </c>
      <c r="D8" s="2" t="s">
        <v>138</v>
      </c>
    </row>
    <row r="9" spans="2:4" x14ac:dyDescent="0.15">
      <c r="B9" s="5" t="s">
        <v>198</v>
      </c>
      <c r="C9" s="2" t="s">
        <v>137</v>
      </c>
      <c r="D9" s="2" t="s">
        <v>138</v>
      </c>
    </row>
    <row r="11" spans="2:4" x14ac:dyDescent="0.15">
      <c r="B11" s="4" t="s">
        <v>142</v>
      </c>
    </row>
    <row r="12" spans="2:4" x14ac:dyDescent="0.15">
      <c r="B12" s="2" t="s">
        <v>199</v>
      </c>
      <c r="C12" s="2" t="s">
        <v>190</v>
      </c>
    </row>
    <row r="13" spans="2:4" x14ac:dyDescent="0.15">
      <c r="B13" s="6">
        <v>0</v>
      </c>
      <c r="C13" s="2" t="s">
        <v>143</v>
      </c>
    </row>
    <row r="14" spans="2:4" x14ac:dyDescent="0.15">
      <c r="B14" s="6">
        <v>1</v>
      </c>
      <c r="C14" s="2" t="s">
        <v>132</v>
      </c>
    </row>
    <row r="15" spans="2:4" x14ac:dyDescent="0.15">
      <c r="B15" s="6">
        <v>2</v>
      </c>
      <c r="C15" s="2" t="s">
        <v>144</v>
      </c>
    </row>
    <row r="16" spans="2:4" x14ac:dyDescent="0.15">
      <c r="B16" s="6">
        <v>3</v>
      </c>
      <c r="C16" s="2" t="s">
        <v>145</v>
      </c>
    </row>
    <row r="17" spans="2:7" x14ac:dyDescent="0.15">
      <c r="B17" s="6">
        <v>4</v>
      </c>
      <c r="C17" s="2" t="s">
        <v>146</v>
      </c>
    </row>
    <row r="18" spans="2:7" x14ac:dyDescent="0.15">
      <c r="B18" s="6">
        <v>5</v>
      </c>
      <c r="C18" s="2" t="s">
        <v>147</v>
      </c>
    </row>
    <row r="19" spans="2:7" x14ac:dyDescent="0.15">
      <c r="B19" s="6">
        <v>6</v>
      </c>
      <c r="C19" s="2" t="s">
        <v>148</v>
      </c>
    </row>
    <row r="20" spans="2:7" ht="13.5" x14ac:dyDescent="0.15">
      <c r="B20" s="6">
        <v>7</v>
      </c>
      <c r="C20" s="2" t="s">
        <v>149</v>
      </c>
      <c r="G20"/>
    </row>
    <row r="21" spans="2:7" ht="13.5" x14ac:dyDescent="0.15">
      <c r="B21" s="6">
        <v>8</v>
      </c>
      <c r="C21" s="2" t="s">
        <v>150</v>
      </c>
      <c r="E21"/>
    </row>
    <row r="22" spans="2:7" ht="13.5" x14ac:dyDescent="0.15">
      <c r="B22" s="6">
        <v>9</v>
      </c>
      <c r="C22" s="2" t="s">
        <v>151</v>
      </c>
      <c r="E22"/>
    </row>
    <row r="23" spans="2:7" ht="13.5" x14ac:dyDescent="0.15">
      <c r="B23" s="2">
        <v>10</v>
      </c>
      <c r="C23" s="2" t="s">
        <v>152</v>
      </c>
      <c r="E23"/>
    </row>
    <row r="24" spans="2:7" ht="13.5" x14ac:dyDescent="0.15">
      <c r="B24" s="2">
        <v>11</v>
      </c>
      <c r="C24" s="2" t="s">
        <v>153</v>
      </c>
      <c r="E24"/>
    </row>
    <row r="25" spans="2:7" ht="13.5" x14ac:dyDescent="0.15">
      <c r="B25" s="2">
        <v>12</v>
      </c>
      <c r="C25" s="2" t="s">
        <v>154</v>
      </c>
      <c r="E25"/>
    </row>
    <row r="26" spans="2:7" x14ac:dyDescent="0.15">
      <c r="B26" s="2">
        <v>13</v>
      </c>
      <c r="C26" s="2" t="s">
        <v>155</v>
      </c>
    </row>
    <row r="27" spans="2:7" x14ac:dyDescent="0.15">
      <c r="B27" s="2">
        <v>14</v>
      </c>
      <c r="C27" s="2" t="s">
        <v>156</v>
      </c>
    </row>
    <row r="28" spans="2:7" x14ac:dyDescent="0.15">
      <c r="B28" s="2">
        <v>15</v>
      </c>
      <c r="C28" s="2" t="s">
        <v>159</v>
      </c>
    </row>
    <row r="29" spans="2:7" x14ac:dyDescent="0.15">
      <c r="B29" s="2">
        <v>16</v>
      </c>
      <c r="C29" s="2" t="s">
        <v>160</v>
      </c>
    </row>
    <row r="30" spans="2:7" x14ac:dyDescent="0.15">
      <c r="B30" s="2">
        <v>17</v>
      </c>
      <c r="C30" s="2" t="s">
        <v>161</v>
      </c>
    </row>
    <row r="31" spans="2:7" x14ac:dyDescent="0.15">
      <c r="B31" s="2">
        <v>18</v>
      </c>
      <c r="C31" s="2" t="s">
        <v>162</v>
      </c>
    </row>
    <row r="32" spans="2:7" x14ac:dyDescent="0.15">
      <c r="B32" s="2">
        <v>19</v>
      </c>
      <c r="C32" s="2" t="s">
        <v>157</v>
      </c>
    </row>
    <row r="33" spans="2:3" x14ac:dyDescent="0.15">
      <c r="B33" s="2">
        <v>20</v>
      </c>
      <c r="C33" s="2" t="s">
        <v>158</v>
      </c>
    </row>
    <row r="34" spans="2:3" x14ac:dyDescent="0.15">
      <c r="B34" s="2">
        <v>21</v>
      </c>
      <c r="C34" s="2" t="s">
        <v>166</v>
      </c>
    </row>
    <row r="35" spans="2:3" x14ac:dyDescent="0.15">
      <c r="B35" s="2">
        <v>22</v>
      </c>
      <c r="C35" s="2" t="s">
        <v>163</v>
      </c>
    </row>
    <row r="36" spans="2:3" x14ac:dyDescent="0.15">
      <c r="B36" s="2">
        <v>23</v>
      </c>
      <c r="C36" s="2" t="s">
        <v>164</v>
      </c>
    </row>
    <row r="37" spans="2:3" x14ac:dyDescent="0.15">
      <c r="B37" s="2">
        <v>24</v>
      </c>
      <c r="C37" s="2" t="s">
        <v>165</v>
      </c>
    </row>
    <row r="38" spans="2:3" x14ac:dyDescent="0.15">
      <c r="B38" s="2">
        <v>25</v>
      </c>
      <c r="C38" s="2" t="s">
        <v>167</v>
      </c>
    </row>
    <row r="39" spans="2:3" x14ac:dyDescent="0.15">
      <c r="B39" s="2">
        <v>26</v>
      </c>
      <c r="C39" s="2" t="s">
        <v>168</v>
      </c>
    </row>
    <row r="40" spans="2:3" x14ac:dyDescent="0.15">
      <c r="B40" s="2">
        <v>27</v>
      </c>
      <c r="C40" s="2" t="s">
        <v>169</v>
      </c>
    </row>
    <row r="41" spans="2:3" x14ac:dyDescent="0.15">
      <c r="B41" s="2">
        <v>28</v>
      </c>
      <c r="C41" s="2" t="s">
        <v>170</v>
      </c>
    </row>
    <row r="42" spans="2:3" x14ac:dyDescent="0.15">
      <c r="B42" s="2">
        <v>29</v>
      </c>
      <c r="C42" s="2" t="s">
        <v>171</v>
      </c>
    </row>
    <row r="43" spans="2:3" x14ac:dyDescent="0.15">
      <c r="B43" s="2">
        <v>30</v>
      </c>
      <c r="C43" s="2" t="s">
        <v>172</v>
      </c>
    </row>
    <row r="44" spans="2:3" x14ac:dyDescent="0.15">
      <c r="B44" s="2">
        <v>31</v>
      </c>
      <c r="C44" s="2" t="s">
        <v>173</v>
      </c>
    </row>
    <row r="45" spans="2:3" x14ac:dyDescent="0.15">
      <c r="B45" s="2">
        <v>32</v>
      </c>
      <c r="C45" s="2" t="s">
        <v>174</v>
      </c>
    </row>
    <row r="46" spans="2:3" x14ac:dyDescent="0.15">
      <c r="B46" s="2">
        <v>33</v>
      </c>
      <c r="C46" s="2" t="s">
        <v>175</v>
      </c>
    </row>
    <row r="47" spans="2:3" x14ac:dyDescent="0.15">
      <c r="B47" s="2">
        <v>34</v>
      </c>
      <c r="C47" s="2" t="s">
        <v>176</v>
      </c>
    </row>
    <row r="48" spans="2:3" x14ac:dyDescent="0.15">
      <c r="B48" s="2">
        <v>35</v>
      </c>
      <c r="C48" s="2" t="s">
        <v>177</v>
      </c>
    </row>
    <row r="49" spans="2:3" x14ac:dyDescent="0.15">
      <c r="B49" s="2">
        <v>36</v>
      </c>
      <c r="C49" s="2" t="s">
        <v>179</v>
      </c>
    </row>
    <row r="50" spans="2:3" x14ac:dyDescent="0.15">
      <c r="B50" s="2">
        <v>37</v>
      </c>
      <c r="C50" s="2" t="s">
        <v>178</v>
      </c>
    </row>
    <row r="51" spans="2:3" x14ac:dyDescent="0.15">
      <c r="B51" s="2">
        <v>38</v>
      </c>
      <c r="C51" s="2" t="s">
        <v>180</v>
      </c>
    </row>
    <row r="52" spans="2:3" x14ac:dyDescent="0.15">
      <c r="B52" s="2">
        <v>39</v>
      </c>
      <c r="C52" s="2" t="s">
        <v>181</v>
      </c>
    </row>
    <row r="53" spans="2:3" x14ac:dyDescent="0.15">
      <c r="B53" s="2">
        <v>40</v>
      </c>
      <c r="C53" s="2" t="s">
        <v>182</v>
      </c>
    </row>
    <row r="54" spans="2:3" x14ac:dyDescent="0.15">
      <c r="B54" s="2">
        <v>41</v>
      </c>
      <c r="C54" s="2" t="s">
        <v>183</v>
      </c>
    </row>
    <row r="55" spans="2:3" x14ac:dyDescent="0.15">
      <c r="B55" s="2">
        <v>42</v>
      </c>
      <c r="C55" s="2" t="s">
        <v>184</v>
      </c>
    </row>
    <row r="56" spans="2:3" x14ac:dyDescent="0.15">
      <c r="B56" s="2">
        <v>43</v>
      </c>
      <c r="C56" s="2" t="s">
        <v>185</v>
      </c>
    </row>
    <row r="57" spans="2:3" x14ac:dyDescent="0.15">
      <c r="B57" s="2">
        <v>44</v>
      </c>
      <c r="C57" s="2" t="s">
        <v>186</v>
      </c>
    </row>
    <row r="58" spans="2:3" x14ac:dyDescent="0.15">
      <c r="B58" s="2">
        <v>45</v>
      </c>
      <c r="C58" s="2" t="s">
        <v>187</v>
      </c>
    </row>
    <row r="59" spans="2:3" x14ac:dyDescent="0.15">
      <c r="B59" s="2">
        <v>46</v>
      </c>
      <c r="C59" s="2" t="s">
        <v>188</v>
      </c>
    </row>
    <row r="60" spans="2:3" x14ac:dyDescent="0.15">
      <c r="B60" s="2">
        <v>47</v>
      </c>
      <c r="C60" s="2" t="s">
        <v>189</v>
      </c>
    </row>
    <row r="85" spans="2:2" x14ac:dyDescent="0.15">
      <c r="B85" s="3" t="s">
        <v>141</v>
      </c>
    </row>
  </sheetData>
  <customSheetViews>
    <customSheetView guid="{E5A29513-AF19-4198-AFD1-5EC9C2566FB3}" fitToPage="1" state="hidden">
      <selection activeCell="J44" sqref="J44"/>
      <pageMargins left="0.75" right="0.75" top="1" bottom="1" header="0.51200000000000001" footer="0.51200000000000001"/>
      <pageSetup paperSize="9" scale="47" orientation="landscape" r:id="rId1"/>
      <headerFooter alignWithMargins="0"/>
    </customSheetView>
  </customSheetViews>
  <phoneticPr fontId="2"/>
  <pageMargins left="0.75" right="0.75" top="1" bottom="1" header="0.51200000000000001" footer="0.51200000000000001"/>
  <pageSetup paperSize="9" scale="47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入力方法(改定)</vt:lpstr>
      <vt:lpstr>総括</vt:lpstr>
      <vt:lpstr>申込一覧</vt:lpstr>
      <vt:lpstr>男子種目</vt:lpstr>
      <vt:lpstr>女子種目</vt:lpstr>
      <vt:lpstr>種目コード</vt:lpstr>
      <vt:lpstr>各種コード</vt:lpstr>
      <vt:lpstr>総括!Print_Area</vt:lpstr>
      <vt:lpstr>'入力方法(改定)'!Print_Area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道北陸協</dc:creator>
  <cp:lastModifiedBy>裕美 北村</cp:lastModifiedBy>
  <cp:lastPrinted>2026-04-05T15:50:34Z</cp:lastPrinted>
  <dcterms:created xsi:type="dcterms:W3CDTF">2008-02-20T03:31:46Z</dcterms:created>
  <dcterms:modified xsi:type="dcterms:W3CDTF">2026-04-05T16:43:18Z</dcterms:modified>
</cp:coreProperties>
</file>